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PF Fortbildning\Metis\Metis_Centralt kansli\BUP delmål och kursplanerare\Kursplanerare\Uppdaterad kursplanerare 190118\"/>
    </mc:Choice>
  </mc:AlternateContent>
  <bookViews>
    <workbookView xWindow="-105" yWindow="-120" windowWidth="17955" windowHeight="10980"/>
  </bookViews>
  <sheets>
    <sheet name="Planerare" sheetId="1" r:id="rId1"/>
    <sheet name="Data" sheetId="2" state="hidden" r:id="rId2"/>
    <sheet name="Blad1" sheetId="3" state="hidden" r:id="rId3"/>
  </sheets>
  <calcPr calcId="162913"/>
</workbook>
</file>

<file path=xl/calcChain.xml><?xml version="1.0" encoding="utf-8"?>
<calcChain xmlns="http://schemas.openxmlformats.org/spreadsheetml/2006/main">
  <c r="F21" i="2" l="1"/>
  <c r="F20" i="2"/>
  <c r="R18" i="2" l="1"/>
  <c r="R10" i="2"/>
  <c r="R5" i="2"/>
  <c r="R3" i="2"/>
  <c r="F14" i="2" l="1"/>
  <c r="F8" i="2"/>
  <c r="F19" i="2"/>
  <c r="U20" i="2" l="1"/>
  <c r="S14" i="2"/>
  <c r="S21" i="2"/>
  <c r="R14" i="2"/>
  <c r="R20" i="2"/>
  <c r="Q20" i="2"/>
  <c r="P14" i="2"/>
  <c r="N14" i="2"/>
  <c r="O20" i="2"/>
  <c r="N19" i="2"/>
  <c r="N20" i="2"/>
  <c r="M20" i="2"/>
  <c r="M21" i="2"/>
  <c r="M19" i="2"/>
  <c r="K14" i="2"/>
  <c r="L20" i="2"/>
  <c r="L14" i="2"/>
  <c r="L19" i="2"/>
  <c r="J14" i="2"/>
  <c r="I14" i="2"/>
  <c r="I20" i="2"/>
  <c r="H20" i="2"/>
  <c r="H14" i="2"/>
  <c r="H19" i="2"/>
  <c r="G19" i="2"/>
  <c r="G14" i="2"/>
  <c r="F18" i="2"/>
  <c r="P19" i="2" l="1"/>
  <c r="P10" i="2"/>
  <c r="S4" i="2" l="1"/>
  <c r="S3" i="2"/>
  <c r="U3" i="2"/>
  <c r="L1" i="2" l="1"/>
  <c r="L3" i="2"/>
  <c r="M4" i="2"/>
  <c r="M5" i="2"/>
  <c r="U21" i="2" l="1"/>
  <c r="U5" i="2"/>
  <c r="P21" i="2"/>
  <c r="P5" i="2"/>
  <c r="L5" i="2"/>
  <c r="F5" i="2"/>
  <c r="I5" i="2"/>
  <c r="H21" i="2"/>
  <c r="H5" i="2"/>
  <c r="I21" i="2" l="1"/>
  <c r="I1" i="2"/>
  <c r="R8" i="2" l="1"/>
  <c r="Q18" i="2"/>
  <c r="Q8" i="2"/>
  <c r="I18" i="2"/>
  <c r="I8" i="2"/>
  <c r="K18" i="2"/>
  <c r="K8" i="2"/>
  <c r="H18" i="2"/>
  <c r="H8" i="2"/>
  <c r="H3" i="2"/>
  <c r="H1" i="2"/>
  <c r="F1" i="2" l="1"/>
  <c r="D2" i="1" s="1"/>
  <c r="S19" i="2" l="1"/>
  <c r="S10" i="2"/>
  <c r="R19" i="2"/>
  <c r="Q14" i="2"/>
  <c r="Q19" i="2"/>
  <c r="Q3" i="2"/>
  <c r="O19" i="2"/>
  <c r="O14" i="2"/>
  <c r="N12" i="2"/>
  <c r="N18" i="2"/>
  <c r="N10" i="2"/>
  <c r="N8" i="2"/>
  <c r="M10" i="2"/>
  <c r="L18" i="2"/>
  <c r="L8" i="2"/>
  <c r="K19" i="2"/>
  <c r="K10" i="2"/>
  <c r="K3" i="2"/>
  <c r="J19" i="2"/>
  <c r="J10" i="2"/>
  <c r="J3" i="2"/>
  <c r="I19" i="2"/>
  <c r="I10" i="2"/>
  <c r="I3" i="2"/>
  <c r="H17" i="2"/>
  <c r="G10" i="2"/>
  <c r="F10" i="2"/>
  <c r="E9" i="2"/>
  <c r="E23" i="2"/>
  <c r="D24" i="1" s="1"/>
  <c r="E22" i="2"/>
  <c r="D23" i="1" s="1"/>
  <c r="E21" i="2"/>
  <c r="D22" i="1" s="1"/>
  <c r="E20" i="2"/>
  <c r="D21" i="1" s="1"/>
  <c r="E19" i="2"/>
  <c r="E18" i="2"/>
  <c r="E17" i="2"/>
  <c r="E14" i="2"/>
  <c r="E13" i="2"/>
  <c r="D14" i="1" s="1"/>
  <c r="E12" i="2"/>
  <c r="E11" i="2"/>
  <c r="E10" i="2"/>
  <c r="E8" i="2"/>
  <c r="E6" i="2"/>
  <c r="D7" i="1" s="1"/>
  <c r="E5" i="2"/>
  <c r="E4" i="2"/>
  <c r="E3" i="2"/>
  <c r="E1" i="2"/>
  <c r="O4" i="2"/>
  <c r="G4" i="2"/>
  <c r="U14" i="2"/>
  <c r="T14" i="2"/>
  <c r="T12" i="2"/>
  <c r="T10" i="2"/>
  <c r="Q1" i="2"/>
  <c r="P3" i="2"/>
  <c r="O11" i="2"/>
  <c r="N9" i="2"/>
  <c r="N4" i="2"/>
  <c r="N3" i="2"/>
  <c r="M14" i="2"/>
  <c r="M3" i="2"/>
  <c r="L9" i="2"/>
  <c r="J1" i="2"/>
  <c r="G3" i="2"/>
  <c r="F3" i="2"/>
  <c r="D18" i="1" l="1"/>
  <c r="D12" i="1"/>
  <c r="A28" i="2"/>
  <c r="D13" i="1"/>
  <c r="D11" i="1"/>
  <c r="D5" i="1"/>
  <c r="D4" i="1"/>
  <c r="D20" i="1"/>
  <c r="D9" i="1" l="1"/>
  <c r="D19" i="1"/>
  <c r="D6" i="1"/>
  <c r="F9" i="2"/>
  <c r="D10" i="1" s="1"/>
  <c r="D15" i="1"/>
</calcChain>
</file>

<file path=xl/sharedStrings.xml><?xml version="1.0" encoding="utf-8"?>
<sst xmlns="http://schemas.openxmlformats.org/spreadsheetml/2006/main" count="111" uniqueCount="87">
  <si>
    <t xml:space="preserve">Delmål </t>
  </si>
  <si>
    <t>Delmål a1</t>
  </si>
  <si>
    <t>Delmål a2</t>
  </si>
  <si>
    <t>Delmål a3</t>
  </si>
  <si>
    <t>Delmål a4</t>
  </si>
  <si>
    <t>Delmål a5</t>
  </si>
  <si>
    <t>Delmål a6</t>
  </si>
  <si>
    <t>Delmål b1</t>
  </si>
  <si>
    <t>Delmål b2</t>
  </si>
  <si>
    <t>Delmål b3</t>
  </si>
  <si>
    <t>Delmål b4</t>
  </si>
  <si>
    <t>Delmål b5</t>
  </si>
  <si>
    <t>Delmål c1</t>
  </si>
  <si>
    <t>Delmål c2</t>
  </si>
  <si>
    <t>Delmål c3</t>
  </si>
  <si>
    <t>Delmål c4</t>
  </si>
  <si>
    <t>Delmål c5</t>
  </si>
  <si>
    <t>Delmål c6</t>
  </si>
  <si>
    <t>Delmål c7</t>
  </si>
  <si>
    <t>Delmål c8</t>
  </si>
  <si>
    <t>Delmål c9</t>
  </si>
  <si>
    <t>Delmål c10</t>
  </si>
  <si>
    <t>Delmål c11</t>
  </si>
  <si>
    <t>Delmål c12</t>
  </si>
  <si>
    <t>Delmål c1:</t>
  </si>
  <si>
    <t>Delmål c2:</t>
  </si>
  <si>
    <t xml:space="preserve">A </t>
  </si>
  <si>
    <t>B1, C1</t>
  </si>
  <si>
    <t>SOSFS 2015:8</t>
  </si>
  <si>
    <t>Klicka på cellen för att få fram vilka kurser som täcker delmålet</t>
  </si>
  <si>
    <t>beroende</t>
  </si>
  <si>
    <t>b2, c2</t>
  </si>
  <si>
    <t>juridik</t>
  </si>
  <si>
    <t>pediatrik</t>
  </si>
  <si>
    <t>sexologi</t>
  </si>
  <si>
    <t>Trauma</t>
  </si>
  <si>
    <t xml:space="preserve">Ångest </t>
  </si>
  <si>
    <t>Ätstörningar</t>
  </si>
  <si>
    <t>b3, c3</t>
  </si>
  <si>
    <t>b4, c4</t>
  </si>
  <si>
    <t>b5, c5</t>
  </si>
  <si>
    <t>b6, c6</t>
  </si>
  <si>
    <t>b7, c7</t>
  </si>
  <si>
    <t>b8, c8</t>
  </si>
  <si>
    <t>b9, c9</t>
  </si>
  <si>
    <t>b10, c10</t>
  </si>
  <si>
    <t>b11, c11</t>
  </si>
  <si>
    <t>b12, c12</t>
  </si>
  <si>
    <t>b13, c13</t>
  </si>
  <si>
    <t>b14, c14</t>
  </si>
  <si>
    <t>b15</t>
  </si>
  <si>
    <t>b16</t>
  </si>
  <si>
    <t xml:space="preserve">Delmål c2: ej kurskrav </t>
  </si>
  <si>
    <t xml:space="preserve">Delmål c7: ej kurskrav </t>
  </si>
  <si>
    <t xml:space="preserve">Delmål a3: ej kurskrav </t>
  </si>
  <si>
    <t xml:space="preserve">Delmål a4: ej kurskrav </t>
  </si>
  <si>
    <t>Bocka för delar av delmål du uppnått eller planerar att uppnå genom andra (ej METIS-) kurser</t>
  </si>
  <si>
    <t>Bocka för vilka kurser inom barn- och ungdomspsykiatrin du har gått eller planerar att gå</t>
  </si>
  <si>
    <t xml:space="preserve">Bocka för vilka kurser inom vuxenpsykiatrin med delmål för BUP du har gått eller planerar att gå. </t>
  </si>
  <si>
    <t>Rutan blir grön då en kursdel av delmålet är täckt. För att helt uppfylla kursdelen av ett delmål kan det krävas flera kurser. Detta är något din handledare avgör.</t>
  </si>
  <si>
    <t>suicidologi</t>
  </si>
  <si>
    <r>
      <t>Övriga kurser</t>
    </r>
    <r>
      <rPr>
        <b/>
        <sz val="11"/>
        <color theme="1"/>
        <rFont val="Calibri"/>
        <family val="2"/>
      </rPr>
      <t>↑</t>
    </r>
  </si>
  <si>
    <r>
      <t>BUP-kurser</t>
    </r>
    <r>
      <rPr>
        <b/>
        <sz val="11"/>
        <color theme="1"/>
        <rFont val="Calibri"/>
        <family val="2"/>
      </rPr>
      <t>↑</t>
    </r>
  </si>
  <si>
    <r>
      <t>VUP-kurser</t>
    </r>
    <r>
      <rPr>
        <b/>
        <sz val="11"/>
        <color theme="1"/>
        <rFont val="Calibri"/>
        <family val="2"/>
      </rPr>
      <t>↑</t>
    </r>
  </si>
  <si>
    <t xml:space="preserve">Klicka på delmålet för att se beskrivningen av det. Hela beskrivningar för varje delmål finns på  http://www.socialstyrelsen.se/Lists/Artikelkatalog/Attachments/19796/2015-4-5.pdf </t>
  </si>
  <si>
    <t xml:space="preserve">BUP-kurser -&gt; </t>
  </si>
  <si>
    <t xml:space="preserve">VUP-kurser -&gt; </t>
  </si>
  <si>
    <t>Akut BUP</t>
  </si>
  <si>
    <t>Bipolär</t>
  </si>
  <si>
    <t>Depression</t>
  </si>
  <si>
    <t>fördj. Diag</t>
  </si>
  <si>
    <t>Beroende</t>
  </si>
  <si>
    <t>Neuropsyk</t>
  </si>
  <si>
    <t>Normbryt</t>
  </si>
  <si>
    <t>Psykofarm</t>
  </si>
  <si>
    <t>suicid</t>
  </si>
  <si>
    <t>Utveckling</t>
  </si>
  <si>
    <t>VUP f BUP</t>
  </si>
  <si>
    <t>Ångest</t>
  </si>
  <si>
    <t>Transkultur</t>
  </si>
  <si>
    <t>Rättspsyk</t>
  </si>
  <si>
    <t>Juridik</t>
  </si>
  <si>
    <t>Diagnostik</t>
  </si>
  <si>
    <t>Person.stör</t>
  </si>
  <si>
    <t>Med vet</t>
  </si>
  <si>
    <t>Konsultation</t>
  </si>
  <si>
    <t>Uppdaterat 210324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</si>
</sst>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sz val="8"/>
      <color rgb="FF000000"/>
      <name val="Tahoma"/>
      <family val="2"/>
    </font>
    <font>
      <b/>
      <sz val="9"/>
      <color theme="6" tint="-0.249977111117893"/>
      <name val="Times New Roman"/>
      <family val="1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3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/>
    <xf numFmtId="0" fontId="1" fillId="0" borderId="1" xfId="0" applyFont="1" applyBorder="1"/>
    <xf numFmtId="0" fontId="1" fillId="3" borderId="2" xfId="0" applyFont="1" applyFill="1" applyBorder="1"/>
    <xf numFmtId="0" fontId="0" fillId="0" borderId="0" xfId="0" applyAlignment="1">
      <alignment horizontal="right"/>
    </xf>
    <xf numFmtId="0" fontId="5" fillId="2" borderId="0" xfId="0" applyFont="1" applyFill="1"/>
    <xf numFmtId="0" fontId="1" fillId="0" borderId="0" xfId="0" applyFont="1" applyAlignment="1">
      <alignment vertical="top" wrapText="1"/>
    </xf>
    <xf numFmtId="0" fontId="6" fillId="0" borderId="0" xfId="0" applyFont="1"/>
    <xf numFmtId="0" fontId="0" fillId="0" borderId="0" xfId="0" applyBorder="1"/>
    <xf numFmtId="0" fontId="0" fillId="0" borderId="0" xfId="0" applyFill="1"/>
    <xf numFmtId="0" fontId="7" fillId="0" borderId="0" xfId="0" applyFont="1" applyAlignment="1">
      <alignment horizontal="right"/>
    </xf>
    <xf numFmtId="0" fontId="0" fillId="0" borderId="0" xfId="0" applyAlignment="1">
      <alignment horizontal="right" wrapText="1"/>
    </xf>
    <xf numFmtId="0" fontId="7" fillId="0" borderId="0" xfId="0" applyFont="1" applyAlignment="1">
      <alignment horizontal="right" wrapText="1"/>
    </xf>
  </cellXfs>
  <cellStyles count="1"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Times New Roman"/>
        <scheme val="none"/>
      </font>
    </dxf>
    <dxf>
      <fill>
        <patternFill>
          <bgColor rgb="FF92D050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u val="none"/>
        <color theme="6" tint="-0.24994659260841701"/>
      </font>
      <fill>
        <patternFill>
          <bgColor theme="6" tint="0.59996337778862885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6" tint="-0.24994659260841701"/>
      </font>
      <fill>
        <patternFill>
          <bgColor theme="6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a!A1" lockText="1" noThreeD="1"/>
</file>

<file path=xl/ctrlProps/ctrlProp10.xml><?xml version="1.0" encoding="utf-8"?>
<formControlPr xmlns="http://schemas.microsoft.com/office/spreadsheetml/2009/9/main" objectType="CheckBox" fmlaLink="Data!A11" lockText="1" noThreeD="1"/>
</file>

<file path=xl/ctrlProps/ctrlProp11.xml><?xml version="1.0" encoding="utf-8"?>
<formControlPr xmlns="http://schemas.microsoft.com/office/spreadsheetml/2009/9/main" objectType="CheckBox" fmlaLink="Data!A12" lockText="1" noThreeD="1"/>
</file>

<file path=xl/ctrlProps/ctrlProp12.xml><?xml version="1.0" encoding="utf-8"?>
<formControlPr xmlns="http://schemas.microsoft.com/office/spreadsheetml/2009/9/main" objectType="CheckBox" fmlaLink="Data!A13" lockText="1" noThreeD="1"/>
</file>

<file path=xl/ctrlProps/ctrlProp13.xml><?xml version="1.0" encoding="utf-8"?>
<formControlPr xmlns="http://schemas.microsoft.com/office/spreadsheetml/2009/9/main" objectType="CheckBox" fmlaLink="Data!A14" lockText="1" noThreeD="1"/>
</file>

<file path=xl/ctrlProps/ctrlProp14.xml><?xml version="1.0" encoding="utf-8"?>
<formControlPr xmlns="http://schemas.microsoft.com/office/spreadsheetml/2009/9/main" objectType="CheckBox" fmlaLink="Data!A17" lockText="1" noThreeD="1"/>
</file>

<file path=xl/ctrlProps/ctrlProp15.xml><?xml version="1.0" encoding="utf-8"?>
<formControlPr xmlns="http://schemas.microsoft.com/office/spreadsheetml/2009/9/main" objectType="CheckBox" fmlaLink="Data!A18" lockText="1" noThreeD="1"/>
</file>

<file path=xl/ctrlProps/ctrlProp16.xml><?xml version="1.0" encoding="utf-8"?>
<formControlPr xmlns="http://schemas.microsoft.com/office/spreadsheetml/2009/9/main" objectType="CheckBox" fmlaLink="Data!A19" lockText="1" noThreeD="1"/>
</file>

<file path=xl/ctrlProps/ctrlProp17.xml><?xml version="1.0" encoding="utf-8"?>
<formControlPr xmlns="http://schemas.microsoft.com/office/spreadsheetml/2009/9/main" objectType="CheckBox" fmlaLink="Data!A20" lockText="1" noThreeD="1"/>
</file>

<file path=xl/ctrlProps/ctrlProp18.xml><?xml version="1.0" encoding="utf-8"?>
<formControlPr xmlns="http://schemas.microsoft.com/office/spreadsheetml/2009/9/main" objectType="CheckBox" fmlaLink="Data!A21" lockText="1" noThreeD="1"/>
</file>

<file path=xl/ctrlProps/ctrlProp19.xml><?xml version="1.0" encoding="utf-8"?>
<formControlPr xmlns="http://schemas.microsoft.com/office/spreadsheetml/2009/9/main" objectType="CheckBox" fmlaLink="Data!A22" lockText="1" noThreeD="1"/>
</file>

<file path=xl/ctrlProps/ctrlProp2.xml><?xml version="1.0" encoding="utf-8"?>
<formControlPr xmlns="http://schemas.microsoft.com/office/spreadsheetml/2009/9/main" objectType="CheckBox" fmlaLink="Data!A23" lockText="1" noThreeD="1"/>
</file>

<file path=xl/ctrlProps/ctrlProp20.xml><?xml version="1.0" encoding="utf-8"?>
<formControlPr xmlns="http://schemas.microsoft.com/office/spreadsheetml/2009/9/main" objectType="CheckBox" fmlaLink="Data!B1" lockText="1" noThreeD="1"/>
</file>

<file path=xl/ctrlProps/ctrlProp21.xml><?xml version="1.0" encoding="utf-8"?>
<formControlPr xmlns="http://schemas.microsoft.com/office/spreadsheetml/2009/9/main" objectType="CheckBox" fmlaLink="Data!B13" lockText="1" noThreeD="1"/>
</file>

<file path=xl/ctrlProps/ctrlProp22.xml><?xml version="1.0" encoding="utf-8"?>
<formControlPr xmlns="http://schemas.microsoft.com/office/spreadsheetml/2009/9/main" objectType="CheckBox" fmlaLink="Data!B2" lockText="1" noThreeD="1"/>
</file>

<file path=xl/ctrlProps/ctrlProp23.xml><?xml version="1.0" encoding="utf-8"?>
<formControlPr xmlns="http://schemas.microsoft.com/office/spreadsheetml/2009/9/main" objectType="CheckBox" fmlaLink="Data!B3" lockText="1" noThreeD="1"/>
</file>

<file path=xl/ctrlProps/ctrlProp24.xml><?xml version="1.0" encoding="utf-8"?>
<formControlPr xmlns="http://schemas.microsoft.com/office/spreadsheetml/2009/9/main" objectType="CheckBox" fmlaLink="Data!B4" lockText="1" noThreeD="1"/>
</file>

<file path=xl/ctrlProps/ctrlProp25.xml><?xml version="1.0" encoding="utf-8"?>
<formControlPr xmlns="http://schemas.microsoft.com/office/spreadsheetml/2009/9/main" objectType="CheckBox" fmlaLink="Data!B5" lockText="1" noThreeD="1"/>
</file>

<file path=xl/ctrlProps/ctrlProp26.xml><?xml version="1.0" encoding="utf-8"?>
<formControlPr xmlns="http://schemas.microsoft.com/office/spreadsheetml/2009/9/main" objectType="CheckBox" fmlaLink="Data!B7" lockText="1" noThreeD="1"/>
</file>

<file path=xl/ctrlProps/ctrlProp27.xml><?xml version="1.0" encoding="utf-8"?>
<formControlPr xmlns="http://schemas.microsoft.com/office/spreadsheetml/2009/9/main" objectType="CheckBox" fmlaLink="Data!B6" lockText="1" noThreeD="1"/>
</file>

<file path=xl/ctrlProps/ctrlProp28.xml><?xml version="1.0" encoding="utf-8"?>
<formControlPr xmlns="http://schemas.microsoft.com/office/spreadsheetml/2009/9/main" objectType="CheckBox" fmlaLink="Data!B10" lockText="1" noThreeD="1"/>
</file>

<file path=xl/ctrlProps/ctrlProp29.xml><?xml version="1.0" encoding="utf-8"?>
<formControlPr xmlns="http://schemas.microsoft.com/office/spreadsheetml/2009/9/main" objectType="CheckBox" fmlaLink="Data!B9" lockText="1" noThreeD="1"/>
</file>

<file path=xl/ctrlProps/ctrlProp3.xml><?xml version="1.0" encoding="utf-8"?>
<formControlPr xmlns="http://schemas.microsoft.com/office/spreadsheetml/2009/9/main" objectType="CheckBox" fmlaLink="Data!A3" lockText="1" noThreeD="1"/>
</file>

<file path=xl/ctrlProps/ctrlProp30.xml><?xml version="1.0" encoding="utf-8"?>
<formControlPr xmlns="http://schemas.microsoft.com/office/spreadsheetml/2009/9/main" objectType="CheckBox" fmlaLink="Data!B8" lockText="1" noThreeD="1"/>
</file>

<file path=xl/ctrlProps/ctrlProp31.xml><?xml version="1.0" encoding="utf-8"?>
<formControlPr xmlns="http://schemas.microsoft.com/office/spreadsheetml/2009/9/main" objectType="CheckBox" fmlaLink="Data!B11" lockText="1" noThreeD="1"/>
</file>

<file path=xl/ctrlProps/ctrlProp32.xml><?xml version="1.0" encoding="utf-8"?>
<formControlPr xmlns="http://schemas.microsoft.com/office/spreadsheetml/2009/9/main" objectType="CheckBox" fmlaLink="Data!B14" lockText="1" noThreeD="1"/>
</file>

<file path=xl/ctrlProps/ctrlProp33.xml><?xml version="1.0" encoding="utf-8"?>
<formControlPr xmlns="http://schemas.microsoft.com/office/spreadsheetml/2009/9/main" objectType="CheckBox" fmlaLink="Data!B12" lockText="1" noThreeD="1"/>
</file>

<file path=xl/ctrlProps/ctrlProp34.xml><?xml version="1.0" encoding="utf-8"?>
<formControlPr xmlns="http://schemas.microsoft.com/office/spreadsheetml/2009/9/main" objectType="CheckBox" fmlaLink="Data!B15" lockText="1" noThreeD="1"/>
</file>

<file path=xl/ctrlProps/ctrlProp35.xml><?xml version="1.0" encoding="utf-8"?>
<formControlPr xmlns="http://schemas.microsoft.com/office/spreadsheetml/2009/9/main" objectType="CheckBox" fmlaLink="Data!B16" lockText="1" noThreeD="1"/>
</file>

<file path=xl/ctrlProps/ctrlProp36.xml><?xml version="1.0" encoding="utf-8"?>
<formControlPr xmlns="http://schemas.microsoft.com/office/spreadsheetml/2009/9/main" objectType="CheckBox" fmlaLink="Data!C1" lockText="1" noThreeD="1"/>
</file>

<file path=xl/ctrlProps/ctrlProp37.xml><?xml version="1.0" encoding="utf-8"?>
<formControlPr xmlns="http://schemas.microsoft.com/office/spreadsheetml/2009/9/main" objectType="CheckBox" fmlaLink="Data!C14" lockText="1" noThreeD="1"/>
</file>

<file path=xl/ctrlProps/ctrlProp38.xml><?xml version="1.0" encoding="utf-8"?>
<formControlPr xmlns="http://schemas.microsoft.com/office/spreadsheetml/2009/9/main" objectType="CheckBox" fmlaLink="Data!C2" lockText="1" noThreeD="1"/>
</file>

<file path=xl/ctrlProps/ctrlProp39.xml><?xml version="1.0" encoding="utf-8"?>
<formControlPr xmlns="http://schemas.microsoft.com/office/spreadsheetml/2009/9/main" objectType="CheckBox" fmlaLink="Data!C3" lockText="1" noThreeD="1"/>
</file>

<file path=xl/ctrlProps/ctrlProp4.xml><?xml version="1.0" encoding="utf-8"?>
<formControlPr xmlns="http://schemas.microsoft.com/office/spreadsheetml/2009/9/main" objectType="CheckBox" fmlaLink="Data!A4" lockText="1" noThreeD="1"/>
</file>

<file path=xl/ctrlProps/ctrlProp40.xml><?xml version="1.0" encoding="utf-8"?>
<formControlPr xmlns="http://schemas.microsoft.com/office/spreadsheetml/2009/9/main" objectType="CheckBox" fmlaLink="Data!C4" lockText="1" noThreeD="1"/>
</file>

<file path=xl/ctrlProps/ctrlProp41.xml><?xml version="1.0" encoding="utf-8"?>
<formControlPr xmlns="http://schemas.microsoft.com/office/spreadsheetml/2009/9/main" objectType="CheckBox" fmlaLink="Data!C5" lockText="1" noThreeD="1"/>
</file>

<file path=xl/ctrlProps/ctrlProp42.xml><?xml version="1.0" encoding="utf-8"?>
<formControlPr xmlns="http://schemas.microsoft.com/office/spreadsheetml/2009/9/main" objectType="CheckBox" fmlaLink="Data!C6" lockText="1" noThreeD="1"/>
</file>

<file path=xl/ctrlProps/ctrlProp43.xml><?xml version="1.0" encoding="utf-8"?>
<formControlPr xmlns="http://schemas.microsoft.com/office/spreadsheetml/2009/9/main" objectType="CheckBox" fmlaLink="Data!C7" lockText="1" noThreeD="1"/>
</file>

<file path=xl/ctrlProps/ctrlProp44.xml><?xml version="1.0" encoding="utf-8"?>
<formControlPr xmlns="http://schemas.microsoft.com/office/spreadsheetml/2009/9/main" objectType="CheckBox" fmlaLink="Data!C9" lockText="1" noThreeD="1"/>
</file>

<file path=xl/ctrlProps/ctrlProp45.xml><?xml version="1.0" encoding="utf-8"?>
<formControlPr xmlns="http://schemas.microsoft.com/office/spreadsheetml/2009/9/main" objectType="CheckBox" fmlaLink="Data!C8" lockText="1" noThreeD="1"/>
</file>

<file path=xl/ctrlProps/ctrlProp46.xml><?xml version="1.0" encoding="utf-8"?>
<formControlPr xmlns="http://schemas.microsoft.com/office/spreadsheetml/2009/9/main" objectType="CheckBox" fmlaLink="Data!C10" lockText="1" noThreeD="1"/>
</file>

<file path=xl/ctrlProps/ctrlProp47.xml><?xml version="1.0" encoding="utf-8"?>
<formControlPr xmlns="http://schemas.microsoft.com/office/spreadsheetml/2009/9/main" objectType="CheckBox" fmlaLink="Data!C11" lockText="1" noThreeD="1"/>
</file>

<file path=xl/ctrlProps/ctrlProp48.xml><?xml version="1.0" encoding="utf-8"?>
<formControlPr xmlns="http://schemas.microsoft.com/office/spreadsheetml/2009/9/main" objectType="CheckBox" fmlaLink="Data!C12" lockText="1" noThreeD="1"/>
</file>

<file path=xl/ctrlProps/ctrlProp49.xml><?xml version="1.0" encoding="utf-8"?>
<formControlPr xmlns="http://schemas.microsoft.com/office/spreadsheetml/2009/9/main" objectType="CheckBox" fmlaLink="Data!C13" lockText="1" noThreeD="1"/>
</file>

<file path=xl/ctrlProps/ctrlProp5.xml><?xml version="1.0" encoding="utf-8"?>
<formControlPr xmlns="http://schemas.microsoft.com/office/spreadsheetml/2009/9/main" objectType="CheckBox" fmlaLink="Data!A5" lockText="1" noThreeD="1"/>
</file>

<file path=xl/ctrlProps/ctrlProp6.xml><?xml version="1.0" encoding="utf-8"?>
<formControlPr xmlns="http://schemas.microsoft.com/office/spreadsheetml/2009/9/main" objectType="CheckBox" fmlaLink="Data!A6" lockText="1" noThreeD="1"/>
</file>

<file path=xl/ctrlProps/ctrlProp7.xml><?xml version="1.0" encoding="utf-8"?>
<formControlPr xmlns="http://schemas.microsoft.com/office/spreadsheetml/2009/9/main" objectType="CheckBox" fmlaLink="Data!A8" lockText="1" noThreeD="1"/>
</file>

<file path=xl/ctrlProps/ctrlProp8.xml><?xml version="1.0" encoding="utf-8"?>
<formControlPr xmlns="http://schemas.microsoft.com/office/spreadsheetml/2009/9/main" objectType="CheckBox" fmlaLink="Data!A9" lockText="1" noThreeD="1"/>
</file>

<file path=xl/ctrlProps/ctrlProp9.xml><?xml version="1.0" encoding="utf-8"?>
<formControlPr xmlns="http://schemas.microsoft.com/office/spreadsheetml/2009/9/main" objectType="CheckBox" fmlaLink="Data!A10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0</xdr:row>
      <xdr:rowOff>95248</xdr:rowOff>
    </xdr:from>
    <xdr:to>
      <xdr:col>0</xdr:col>
      <xdr:colOff>1104900</xdr:colOff>
      <xdr:row>23</xdr:row>
      <xdr:rowOff>133350</xdr:rowOff>
    </xdr:to>
    <xdr:sp macro="" textlink="">
      <xdr:nvSpPr>
        <xdr:cNvPr id="2" name="textruta 1"/>
        <xdr:cNvSpPr txBox="1"/>
      </xdr:nvSpPr>
      <xdr:spPr>
        <a:xfrm>
          <a:off x="57151" y="95248"/>
          <a:ext cx="1047749" cy="441960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>
              <a:latin typeface="Times New Roman" panose="02020603050405020304" pitchFamily="18" charset="0"/>
              <a:cs typeface="Times New Roman" panose="02020603050405020304" pitchFamily="18" charset="0"/>
            </a:rPr>
            <a:t>Övriga kurser </a:t>
          </a:r>
        </a:p>
        <a:p>
          <a:pPr algn="ctr"/>
          <a:endParaRPr lang="sv-SE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sv-SE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sv-SE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1</xdr:row>
          <xdr:rowOff>180975</xdr:rowOff>
        </xdr:from>
        <xdr:to>
          <xdr:col>0</xdr:col>
          <xdr:colOff>1000125</xdr:colOff>
          <xdr:row>23</xdr:row>
          <xdr:rowOff>57150</xdr:rowOff>
        </xdr:to>
        <xdr:grpSp>
          <xdr:nvGrpSpPr>
            <xdr:cNvPr id="3" name="Grupp 2"/>
            <xdr:cNvGrpSpPr/>
          </xdr:nvGrpSpPr>
          <xdr:grpSpPr>
            <a:xfrm>
              <a:off x="123825" y="371475"/>
              <a:ext cx="876300" cy="4067175"/>
              <a:chOff x="295275" y="371475"/>
              <a:chExt cx="1514475" cy="2962275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</a:extLst>
              </xdr:cNvPr>
              <xdr:cNvSpPr/>
            </xdr:nvSpPr>
            <xdr:spPr bwMode="auto">
              <a:xfrm>
                <a:off x="295275" y="3714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c1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</a:extLst>
              </xdr:cNvPr>
              <xdr:cNvSpPr/>
            </xdr:nvSpPr>
            <xdr:spPr bwMode="auto">
              <a:xfrm>
                <a:off x="295275" y="31146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b5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295275" y="5238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c3</a:t>
                </a:r>
              </a:p>
            </xdr:txBody>
          </xdr:sp>
          <xdr:sp macro="" textlink="">
            <xdr:nvSpPr>
              <xdr:cNvPr id="1030" name="Check Box 6" hidden="1">
                <a:extLst>
                  <a:ext uri="{63B3BB69-23CF-44E3-9099-C40C66FF867C}">
                    <a14:compatExt spid="_x0000_s1030"/>
                  </a:ext>
                </a:extLst>
              </xdr:cNvPr>
              <xdr:cNvSpPr/>
            </xdr:nvSpPr>
            <xdr:spPr bwMode="auto">
              <a:xfrm>
                <a:off x="295275" y="6762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c4</a:t>
                </a:r>
              </a:p>
            </xdr:txBody>
          </xdr:sp>
          <xdr:sp macro="" textlink="">
            <xdr:nvSpPr>
              <xdr:cNvPr id="1031" name="Check Box 7" hidden="1">
                <a:extLst>
                  <a:ext uri="{63B3BB69-23CF-44E3-9099-C40C66FF867C}">
                    <a14:compatExt spid="_x0000_s1031"/>
                  </a:ext>
                </a:extLst>
              </xdr:cNvPr>
              <xdr:cNvSpPr/>
            </xdr:nvSpPr>
            <xdr:spPr bwMode="auto">
              <a:xfrm>
                <a:off x="295275" y="8286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c5</a:t>
                </a:r>
              </a:p>
            </xdr:txBody>
          </xdr:sp>
          <xdr:sp macro="" textlink="">
            <xdr:nvSpPr>
              <xdr:cNvPr id="1032" name="Check Box 8" hidden="1">
                <a:extLst>
                  <a:ext uri="{63B3BB69-23CF-44E3-9099-C40C66FF867C}">
                    <a14:compatExt spid="_x0000_s1032"/>
                  </a:ext>
                </a:extLst>
              </xdr:cNvPr>
              <xdr:cNvSpPr/>
            </xdr:nvSpPr>
            <xdr:spPr bwMode="auto">
              <a:xfrm>
                <a:off x="295275" y="9810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c6</a:t>
                </a:r>
              </a:p>
            </xdr:txBody>
          </xdr:sp>
          <xdr:sp macro="" textlink="">
            <xdr:nvSpPr>
              <xdr:cNvPr id="1034" name="Check Box 10" hidden="1">
                <a:extLst>
                  <a:ext uri="{63B3BB69-23CF-44E3-9099-C40C66FF867C}">
                    <a14:compatExt spid="_x0000_s1034"/>
                  </a:ext>
                </a:extLst>
              </xdr:cNvPr>
              <xdr:cNvSpPr/>
            </xdr:nvSpPr>
            <xdr:spPr bwMode="auto">
              <a:xfrm>
                <a:off x="295275" y="11334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c8</a:t>
                </a:r>
              </a:p>
            </xdr:txBody>
          </xdr:sp>
          <xdr:sp macro="" textlink="">
            <xdr:nvSpPr>
              <xdr:cNvPr id="1035" name="Check Box 11" hidden="1">
                <a:extLst>
                  <a:ext uri="{63B3BB69-23CF-44E3-9099-C40C66FF867C}">
                    <a14:compatExt spid="_x0000_s1035"/>
                  </a:ext>
                </a:extLst>
              </xdr:cNvPr>
              <xdr:cNvSpPr/>
            </xdr:nvSpPr>
            <xdr:spPr bwMode="auto">
              <a:xfrm>
                <a:off x="295275" y="12858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c9</a:t>
                </a:r>
              </a:p>
            </xdr:txBody>
          </xdr:sp>
          <xdr:sp macro="" textlink="">
            <xdr:nvSpPr>
              <xdr:cNvPr id="1036" name="Check Box 12" hidden="1">
                <a:extLst>
                  <a:ext uri="{63B3BB69-23CF-44E3-9099-C40C66FF867C}">
                    <a14:compatExt spid="_x0000_s1036"/>
                  </a:ext>
                </a:extLst>
              </xdr:cNvPr>
              <xdr:cNvSpPr/>
            </xdr:nvSpPr>
            <xdr:spPr bwMode="auto">
              <a:xfrm>
                <a:off x="295275" y="14382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c10</a:t>
                </a:r>
              </a:p>
            </xdr:txBody>
          </xdr:sp>
          <xdr:sp macro="" textlink="">
            <xdr:nvSpPr>
              <xdr:cNvPr id="1037" name="Check Box 13" hidden="1">
                <a:extLst>
                  <a:ext uri="{63B3BB69-23CF-44E3-9099-C40C66FF867C}">
                    <a14:compatExt spid="_x0000_s1037"/>
                  </a:ext>
                </a:extLst>
              </xdr:cNvPr>
              <xdr:cNvSpPr/>
            </xdr:nvSpPr>
            <xdr:spPr bwMode="auto">
              <a:xfrm>
                <a:off x="295275" y="15906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c11</a:t>
                </a:r>
              </a:p>
            </xdr:txBody>
          </xdr:sp>
          <xdr:sp macro="" textlink="">
            <xdr:nvSpPr>
              <xdr:cNvPr id="1038" name="Check Box 14" hidden="1">
                <a:extLst>
                  <a:ext uri="{63B3BB69-23CF-44E3-9099-C40C66FF867C}">
                    <a14:compatExt spid="_x0000_s1038"/>
                  </a:ext>
                </a:extLst>
              </xdr:cNvPr>
              <xdr:cNvSpPr/>
            </xdr:nvSpPr>
            <xdr:spPr bwMode="auto">
              <a:xfrm>
                <a:off x="295275" y="17430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c12</a:t>
                </a:r>
              </a:p>
            </xdr:txBody>
          </xdr:sp>
          <xdr:sp macro="" textlink="">
            <xdr:nvSpPr>
              <xdr:cNvPr id="1039" name="Check Box 15" hidden="1">
                <a:extLst>
                  <a:ext uri="{63B3BB69-23CF-44E3-9099-C40C66FF867C}">
                    <a14:compatExt spid="_x0000_s1039"/>
                  </a:ext>
                </a:extLst>
              </xdr:cNvPr>
              <xdr:cNvSpPr/>
            </xdr:nvSpPr>
            <xdr:spPr bwMode="auto">
              <a:xfrm>
                <a:off x="295275" y="18954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a1</a:t>
                </a:r>
              </a:p>
            </xdr:txBody>
          </xdr:sp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</a:extLst>
              </xdr:cNvPr>
              <xdr:cNvSpPr/>
            </xdr:nvSpPr>
            <xdr:spPr bwMode="auto">
              <a:xfrm>
                <a:off x="295275" y="20478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a2</a:t>
                </a:r>
              </a:p>
            </xdr:txBody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</a:extLst>
              </xdr:cNvPr>
              <xdr:cNvSpPr/>
            </xdr:nvSpPr>
            <xdr:spPr bwMode="auto">
              <a:xfrm>
                <a:off x="295275" y="22002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a5</a:t>
                </a:r>
              </a:p>
            </xdr:txBody>
          </xdr:sp>
          <xdr:sp macro="" textlink="">
            <xdr:nvSpPr>
              <xdr:cNvPr id="1043" name="Check Box 19" hidden="1">
                <a:extLst>
                  <a:ext uri="{63B3BB69-23CF-44E3-9099-C40C66FF867C}">
                    <a14:compatExt spid="_x0000_s1043"/>
                  </a:ext>
                </a:extLst>
              </xdr:cNvPr>
              <xdr:cNvSpPr/>
            </xdr:nvSpPr>
            <xdr:spPr bwMode="auto">
              <a:xfrm>
                <a:off x="295275" y="23526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a6</a:t>
                </a:r>
              </a:p>
            </xdr:txBody>
          </xdr:sp>
          <xdr:sp macro="" textlink="">
            <xdr:nvSpPr>
              <xdr:cNvPr id="1045" name="Check Box 21" hidden="1">
                <a:extLst>
                  <a:ext uri="{63B3BB69-23CF-44E3-9099-C40C66FF867C}">
                    <a14:compatExt spid="_x0000_s1045"/>
                  </a:ext>
                </a:extLst>
              </xdr:cNvPr>
              <xdr:cNvSpPr/>
            </xdr:nvSpPr>
            <xdr:spPr bwMode="auto">
              <a:xfrm>
                <a:off x="295275" y="25050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b1</a:t>
                </a:r>
              </a:p>
            </xdr:txBody>
          </xdr:sp>
          <xdr:sp macro="" textlink="">
            <xdr:nvSpPr>
              <xdr:cNvPr id="1046" name="Check Box 22" hidden="1">
                <a:extLst>
                  <a:ext uri="{63B3BB69-23CF-44E3-9099-C40C66FF867C}">
                    <a14:compatExt spid="_x0000_s1046"/>
                  </a:ext>
                </a:extLst>
              </xdr:cNvPr>
              <xdr:cNvSpPr/>
            </xdr:nvSpPr>
            <xdr:spPr bwMode="auto">
              <a:xfrm>
                <a:off x="295275" y="26574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b2</a:t>
                </a:r>
              </a:p>
            </xdr:txBody>
          </xdr:sp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</a:extLst>
              </xdr:cNvPr>
              <xdr:cNvSpPr/>
            </xdr:nvSpPr>
            <xdr:spPr bwMode="auto">
              <a:xfrm>
                <a:off x="295275" y="28098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b3</a:t>
                </a:r>
              </a:p>
            </xdr:txBody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</a:extLst>
              </xdr:cNvPr>
              <xdr:cNvSpPr/>
            </xdr:nvSpPr>
            <xdr:spPr bwMode="auto">
              <a:xfrm>
                <a:off x="295275" y="2962275"/>
                <a:ext cx="15144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Delmål b4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0</xdr:col>
      <xdr:colOff>1171574</xdr:colOff>
      <xdr:row>0</xdr:row>
      <xdr:rowOff>85725</xdr:rowOff>
    </xdr:from>
    <xdr:to>
      <xdr:col>1</xdr:col>
      <xdr:colOff>1533525</xdr:colOff>
      <xdr:row>23</xdr:row>
      <xdr:rowOff>123825</xdr:rowOff>
    </xdr:to>
    <xdr:sp macro="" textlink="">
      <xdr:nvSpPr>
        <xdr:cNvPr id="87" name="textruta 86"/>
        <xdr:cNvSpPr txBox="1"/>
      </xdr:nvSpPr>
      <xdr:spPr>
        <a:xfrm>
          <a:off x="1171574" y="85725"/>
          <a:ext cx="1600201" cy="44196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>
              <a:latin typeface="Times New Roman" panose="02020603050405020304" pitchFamily="18" charset="0"/>
              <a:cs typeface="Times New Roman" panose="02020603050405020304" pitchFamily="18" charset="0"/>
            </a:rPr>
            <a:t>METIS-kurser </a:t>
          </a:r>
        </a:p>
        <a:p>
          <a:pPr algn="ctr"/>
          <a:r>
            <a:rPr lang="sv-SE" sz="1100">
              <a:latin typeface="Times New Roman" panose="02020603050405020304" pitchFamily="18" charset="0"/>
              <a:cs typeface="Times New Roman" panose="02020603050405020304" pitchFamily="18" charset="0"/>
            </a:rPr>
            <a:t>BUP </a:t>
          </a:r>
        </a:p>
        <a:p>
          <a:pPr algn="ctr"/>
          <a:endParaRPr lang="sv-SE" sz="11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sv-SE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</xdr:row>
          <xdr:rowOff>161925</xdr:rowOff>
        </xdr:from>
        <xdr:to>
          <xdr:col>2</xdr:col>
          <xdr:colOff>104775</xdr:colOff>
          <xdr:row>23</xdr:row>
          <xdr:rowOff>19050</xdr:rowOff>
        </xdr:to>
        <xdr:grpSp>
          <xdr:nvGrpSpPr>
            <xdr:cNvPr id="25" name="Grupp 24"/>
            <xdr:cNvGrpSpPr/>
          </xdr:nvGrpSpPr>
          <xdr:grpSpPr>
            <a:xfrm>
              <a:off x="1257300" y="352425"/>
              <a:ext cx="1685925" cy="4048125"/>
              <a:chOff x="1743075" y="390525"/>
              <a:chExt cx="1704975" cy="2925093"/>
            </a:xfrm>
          </xdr:grpSpPr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</a:extLst>
              </xdr:cNvPr>
              <xdr:cNvSpPr/>
            </xdr:nvSpPr>
            <xdr:spPr bwMode="auto">
              <a:xfrm>
                <a:off x="1743075" y="390525"/>
                <a:ext cx="170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Akutpsykiatri</a:t>
                </a:r>
              </a:p>
            </xdr:txBody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</a:extLst>
              </xdr:cNvPr>
              <xdr:cNvSpPr/>
            </xdr:nvSpPr>
            <xdr:spPr bwMode="auto">
              <a:xfrm>
                <a:off x="1743075" y="2553622"/>
                <a:ext cx="127873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Trauma inkl. migrationsproblematik</a:t>
                </a:r>
              </a:p>
            </xdr:txBody>
          </xdr:sp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</a:extLst>
              </xdr:cNvPr>
              <xdr:cNvSpPr/>
            </xdr:nvSpPr>
            <xdr:spPr bwMode="auto">
              <a:xfrm>
                <a:off x="1743075" y="571500"/>
                <a:ext cx="170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Bedömning och diagnostik</a:t>
                </a:r>
              </a:p>
            </xdr:txBody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</a:extLst>
              </xdr:cNvPr>
              <xdr:cNvSpPr/>
            </xdr:nvSpPr>
            <xdr:spPr bwMode="auto">
              <a:xfrm>
                <a:off x="1743075" y="752475"/>
                <a:ext cx="170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Bipolärt syndrom och psykos</a:t>
                </a:r>
              </a:p>
            </xdr:txBody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</a:extLst>
              </xdr:cNvPr>
              <xdr:cNvSpPr/>
            </xdr:nvSpPr>
            <xdr:spPr bwMode="auto">
              <a:xfrm>
                <a:off x="1743075" y="933450"/>
                <a:ext cx="170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Depression</a:t>
                </a:r>
              </a:p>
            </xdr:txBody>
          </xdr:sp>
          <xdr:sp macro="" textlink="">
            <xdr:nvSpPr>
              <xdr:cNvPr id="1054" name="Check Box 30" hidden="1">
                <a:extLst>
                  <a:ext uri="{63B3BB69-23CF-44E3-9099-C40C66FF867C}">
                    <a14:compatExt spid="_x0000_s1054"/>
                  </a:ext>
                </a:extLst>
              </xdr:cNvPr>
              <xdr:cNvSpPr/>
            </xdr:nvSpPr>
            <xdr:spPr bwMode="auto">
              <a:xfrm>
                <a:off x="1743075" y="1114425"/>
                <a:ext cx="170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Fördjupad diagnostik</a:t>
                </a:r>
              </a:p>
            </xdr:txBody>
          </xdr:sp>
          <xdr:sp macro="" textlink="">
            <xdr:nvSpPr>
              <xdr:cNvPr id="1055" name="Check Box 31" hidden="1">
                <a:extLst>
                  <a:ext uri="{63B3BB69-23CF-44E3-9099-C40C66FF867C}">
                    <a14:compatExt spid="_x0000_s1055"/>
                  </a:ext>
                </a:extLst>
              </xdr:cNvPr>
              <xdr:cNvSpPr/>
            </xdr:nvSpPr>
            <xdr:spPr bwMode="auto">
              <a:xfrm>
                <a:off x="1743076" y="1476375"/>
                <a:ext cx="1489274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Substansbruksyndrom</a:t>
                </a:r>
              </a:p>
            </xdr:txBody>
          </xdr:sp>
          <xdr:sp macro="" textlink="">
            <xdr:nvSpPr>
              <xdr:cNvPr id="1056" name="Check Box 32" hidden="1">
                <a:extLst>
                  <a:ext uri="{63B3BB69-23CF-44E3-9099-C40C66FF867C}">
                    <a14:compatExt spid="_x0000_s1056"/>
                  </a:ext>
                </a:extLst>
              </xdr:cNvPr>
              <xdr:cNvSpPr/>
            </xdr:nvSpPr>
            <xdr:spPr bwMode="auto">
              <a:xfrm>
                <a:off x="1743075" y="1295400"/>
                <a:ext cx="170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Juridik </a:t>
                </a:r>
              </a:p>
            </xdr:txBody>
          </xdr:sp>
          <xdr:sp macro="" textlink="">
            <xdr:nvSpPr>
              <xdr:cNvPr id="1057" name="Check Box 33" hidden="1">
                <a:extLst>
                  <a:ext uri="{63B3BB69-23CF-44E3-9099-C40C66FF867C}">
                    <a14:compatExt spid="_x0000_s1057"/>
                  </a:ext>
                </a:extLst>
              </xdr:cNvPr>
              <xdr:cNvSpPr/>
            </xdr:nvSpPr>
            <xdr:spPr bwMode="auto">
              <a:xfrm>
                <a:off x="1743075" y="2019300"/>
                <a:ext cx="170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Pediatrik </a:t>
                </a:r>
              </a:p>
            </xdr:txBody>
          </xdr:sp>
          <xdr:sp macro="" textlink="">
            <xdr:nvSpPr>
              <xdr:cNvPr id="1058" name="Check Box 34" hidden="1">
                <a:extLst>
                  <a:ext uri="{63B3BB69-23CF-44E3-9099-C40C66FF867C}">
                    <a14:compatExt spid="_x0000_s1058"/>
                  </a:ext>
                </a:extLst>
              </xdr:cNvPr>
              <xdr:cNvSpPr/>
            </xdr:nvSpPr>
            <xdr:spPr bwMode="auto">
              <a:xfrm>
                <a:off x="1743075" y="1838325"/>
                <a:ext cx="170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Normbrytande beteende</a:t>
                </a:r>
              </a:p>
            </xdr:txBody>
          </xdr:sp>
          <xdr:sp macro="" textlink="">
            <xdr:nvSpPr>
              <xdr:cNvPr id="1059" name="Check Box 35" hidden="1">
                <a:extLst>
                  <a:ext uri="{63B3BB69-23CF-44E3-9099-C40C66FF867C}">
                    <a14:compatExt spid="_x0000_s1059"/>
                  </a:ext>
                </a:extLst>
              </xdr:cNvPr>
              <xdr:cNvSpPr/>
            </xdr:nvSpPr>
            <xdr:spPr bwMode="auto">
              <a:xfrm>
                <a:off x="1743075" y="1657350"/>
                <a:ext cx="170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Neuropsykiatri</a:t>
                </a:r>
              </a:p>
            </xdr:txBody>
          </xdr:sp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</a:extLst>
              </xdr:cNvPr>
              <xdr:cNvSpPr/>
            </xdr:nvSpPr>
            <xdr:spPr bwMode="auto">
              <a:xfrm>
                <a:off x="1743075" y="2200275"/>
                <a:ext cx="170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Psykofarmakologi</a:t>
                </a:r>
              </a:p>
            </xdr:txBody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</a:extLst>
              </xdr:cNvPr>
              <xdr:cNvSpPr/>
            </xdr:nvSpPr>
            <xdr:spPr bwMode="auto">
              <a:xfrm>
                <a:off x="1743075" y="2734596"/>
                <a:ext cx="170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Utvecklingspsykologi</a:t>
                </a:r>
              </a:p>
            </xdr:txBody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</a:extLst>
              </xdr:cNvPr>
              <xdr:cNvSpPr/>
            </xdr:nvSpPr>
            <xdr:spPr bwMode="auto">
              <a:xfrm>
                <a:off x="1743075" y="2381250"/>
                <a:ext cx="1473792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Suicidologi</a:t>
                </a:r>
              </a:p>
            </xdr:txBody>
          </xdr:sp>
          <xdr:sp macro="" textlink="">
            <xdr:nvSpPr>
              <xdr:cNvPr id="1063" name="Check Box 39" hidden="1">
                <a:extLst>
                  <a:ext uri="{63B3BB69-23CF-44E3-9099-C40C66FF867C}">
                    <a14:compatExt spid="_x0000_s1063"/>
                  </a:ext>
                </a:extLst>
              </xdr:cNvPr>
              <xdr:cNvSpPr/>
            </xdr:nvSpPr>
            <xdr:spPr bwMode="auto">
              <a:xfrm>
                <a:off x="1743075" y="2915573"/>
                <a:ext cx="170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Vuxenpsykiatri för BUP </a:t>
                </a:r>
              </a:p>
            </xdr:txBody>
          </xdr:sp>
          <xdr:sp macro="" textlink="">
            <xdr:nvSpPr>
              <xdr:cNvPr id="1064" name="Check Box 40" hidden="1">
                <a:extLst>
                  <a:ext uri="{63B3BB69-23CF-44E3-9099-C40C66FF867C}">
                    <a14:compatExt spid="_x0000_s1064"/>
                  </a:ext>
                </a:extLst>
              </xdr:cNvPr>
              <xdr:cNvSpPr/>
            </xdr:nvSpPr>
            <xdr:spPr bwMode="auto">
              <a:xfrm>
                <a:off x="1743075" y="3096543"/>
                <a:ext cx="1704975" cy="2190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Ångest och tvångssyndrom</a:t>
                </a:r>
              </a:p>
            </xdr:txBody>
          </xdr:sp>
        </xdr:grpSp>
        <xdr:clientData/>
      </xdr:twoCellAnchor>
    </mc:Choice>
    <mc:Fallback/>
  </mc:AlternateContent>
  <xdr:twoCellAnchor editAs="oneCell">
    <xdr:from>
      <xdr:col>2</xdr:col>
      <xdr:colOff>9525</xdr:colOff>
      <xdr:row>0</xdr:row>
      <xdr:rowOff>85725</xdr:rowOff>
    </xdr:from>
    <xdr:to>
      <xdr:col>2</xdr:col>
      <xdr:colOff>1866900</xdr:colOff>
      <xdr:row>23</xdr:row>
      <xdr:rowOff>123825</xdr:rowOff>
    </xdr:to>
    <xdr:sp macro="" textlink="">
      <xdr:nvSpPr>
        <xdr:cNvPr id="105" name="textruta 104"/>
        <xdr:cNvSpPr txBox="1"/>
      </xdr:nvSpPr>
      <xdr:spPr>
        <a:xfrm>
          <a:off x="2927985" y="85725"/>
          <a:ext cx="1857375" cy="424434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sv-SE" sz="1100">
              <a:latin typeface="Times New Roman" panose="02020603050405020304" pitchFamily="18" charset="0"/>
              <a:cs typeface="Times New Roman" panose="02020603050405020304" pitchFamily="18" charset="0"/>
            </a:rPr>
            <a:t>METIS-kurser</a:t>
          </a:r>
          <a:r>
            <a:rPr lang="sv-SE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i</a:t>
          </a:r>
        </a:p>
        <a:p>
          <a:pPr algn="ctr"/>
          <a:r>
            <a:rPr lang="sv-SE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vuxenpsykiatri med delmål för BUP </a:t>
          </a:r>
          <a:endParaRPr lang="sv-SE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</xdr:row>
          <xdr:rowOff>161925</xdr:rowOff>
        </xdr:from>
        <xdr:to>
          <xdr:col>2</xdr:col>
          <xdr:colOff>1813560</xdr:colOff>
          <xdr:row>23</xdr:row>
          <xdr:rowOff>95250</xdr:rowOff>
        </xdr:to>
        <xdr:grpSp>
          <xdr:nvGrpSpPr>
            <xdr:cNvPr id="4" name="Grupp 3"/>
            <xdr:cNvGrpSpPr/>
          </xdr:nvGrpSpPr>
          <xdr:grpSpPr>
            <a:xfrm>
              <a:off x="2886075" y="542925"/>
              <a:ext cx="1765935" cy="3933825"/>
              <a:chOff x="371475" y="4629148"/>
              <a:chExt cx="1765935" cy="3552826"/>
            </a:xfrm>
          </xdr:grpSpPr>
          <xdr:sp macro="" textlink="">
            <xdr:nvSpPr>
              <xdr:cNvPr id="1065" name="Check Box 41" hidden="1">
                <a:extLst>
                  <a:ext uri="{63B3BB69-23CF-44E3-9099-C40C66FF867C}">
                    <a14:compatExt spid="_x0000_s1065"/>
                  </a:ext>
                </a:extLst>
              </xdr:cNvPr>
              <xdr:cNvSpPr/>
            </xdr:nvSpPr>
            <xdr:spPr bwMode="auto">
              <a:xfrm>
                <a:off x="371475" y="4629148"/>
                <a:ext cx="1681549" cy="288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Beroendelära </a:t>
                </a:r>
              </a:p>
            </xdr:txBody>
          </xdr:sp>
          <xdr:sp macro="" textlink="">
            <xdr:nvSpPr>
              <xdr:cNvPr id="1066" name="Check Box 42" hidden="1">
                <a:extLst>
                  <a:ext uri="{63B3BB69-23CF-44E3-9099-C40C66FF867C}">
                    <a14:compatExt spid="_x0000_s1066"/>
                  </a:ext>
                </a:extLst>
              </xdr:cNvPr>
              <xdr:cNvSpPr/>
            </xdr:nvSpPr>
            <xdr:spPr bwMode="auto">
              <a:xfrm>
                <a:off x="375851" y="7893960"/>
                <a:ext cx="1681549" cy="288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Ätstörningar </a:t>
                </a:r>
              </a:p>
            </xdr:txBody>
          </xdr:sp>
          <xdr:sp macro="" textlink="">
            <xdr:nvSpPr>
              <xdr:cNvPr id="1067" name="Check Box 43" hidden="1">
                <a:extLst>
                  <a:ext uri="{63B3BB69-23CF-44E3-9099-C40C66FF867C}">
                    <a14:compatExt spid="_x0000_s1067"/>
                  </a:ext>
                </a:extLst>
              </xdr:cNvPr>
              <xdr:cNvSpPr/>
            </xdr:nvSpPr>
            <xdr:spPr bwMode="auto">
              <a:xfrm>
                <a:off x="371475" y="4879597"/>
                <a:ext cx="1681549" cy="288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Konsultationspsykiatri och psykosomatik</a:t>
                </a:r>
              </a:p>
            </xdr:txBody>
          </xdr:sp>
          <xdr:sp macro="" textlink="">
            <xdr:nvSpPr>
              <xdr:cNvPr id="1068" name="Check Box 44" hidden="1">
                <a:extLst>
                  <a:ext uri="{63B3BB69-23CF-44E3-9099-C40C66FF867C}">
                    <a14:compatExt spid="_x0000_s1068"/>
                  </a:ext>
                </a:extLst>
              </xdr:cNvPr>
              <xdr:cNvSpPr/>
            </xdr:nvSpPr>
            <xdr:spPr bwMode="auto">
              <a:xfrm>
                <a:off x="371475" y="5130045"/>
                <a:ext cx="1681549" cy="288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Medicinsk vetenskap</a:t>
                </a:r>
              </a:p>
            </xdr:txBody>
          </xdr:sp>
          <xdr:sp macro="" textlink="">
            <xdr:nvSpPr>
              <xdr:cNvPr id="1069" name="Check Box 45" hidden="1">
                <a:extLst>
                  <a:ext uri="{63B3BB69-23CF-44E3-9099-C40C66FF867C}">
                    <a14:compatExt spid="_x0000_s1069"/>
                  </a:ext>
                </a:extLst>
              </xdr:cNvPr>
              <xdr:cNvSpPr/>
            </xdr:nvSpPr>
            <xdr:spPr bwMode="auto">
              <a:xfrm>
                <a:off x="371475" y="5380492"/>
                <a:ext cx="1681549" cy="288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Neuropsykiatri </a:t>
                </a:r>
              </a:p>
            </xdr:txBody>
          </xdr:sp>
          <xdr:sp macro="" textlink="">
            <xdr:nvSpPr>
              <xdr:cNvPr id="1070" name="Check Box 46" hidden="1">
                <a:extLst>
                  <a:ext uri="{63B3BB69-23CF-44E3-9099-C40C66FF867C}">
                    <a14:compatExt spid="_x0000_s1070"/>
                  </a:ext>
                </a:extLst>
              </xdr:cNvPr>
              <xdr:cNvSpPr/>
            </xdr:nvSpPr>
            <xdr:spPr bwMode="auto">
              <a:xfrm>
                <a:off x="371475" y="5630939"/>
                <a:ext cx="1681549" cy="288014"/>
              </a:xfrm>
              <a:prstGeom prst="rect">
                <a:avLst/>
              </a:prstGeom>
              <a:solidFill>
                <a:srgbClr val="FFFFFF" mc:Ignorable="a14" a14:legacySpreadsheetColorIndex="65">
                  <a:alpha val="0"/>
                </a:srgbClr>
              </a:solidFill>
              <a:ln>
                <a:noFill/>
              </a:ln>
              <a:extLs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Personlighetssyndrom</a:t>
                </a:r>
              </a:p>
            </xdr:txBody>
          </xdr:sp>
          <xdr:sp macro="" textlink="">
            <xdr:nvSpPr>
              <xdr:cNvPr id="1071" name="Check Box 47" hidden="1">
                <a:extLst>
                  <a:ext uri="{63B3BB69-23CF-44E3-9099-C40C66FF867C}">
                    <a14:compatExt spid="_x0000_s1071"/>
                  </a:ext>
                </a:extLst>
              </xdr:cNvPr>
              <xdr:cNvSpPr/>
            </xdr:nvSpPr>
            <xdr:spPr bwMode="auto">
              <a:xfrm>
                <a:off x="371475" y="5881387"/>
                <a:ext cx="1681549" cy="288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Psykiatrisk diagnostik</a:t>
                </a:r>
              </a:p>
            </xdr:txBody>
          </xdr:sp>
          <xdr:sp macro="" textlink="">
            <xdr:nvSpPr>
              <xdr:cNvPr id="1072" name="Check Box 48" hidden="1">
                <a:extLst>
                  <a:ext uri="{63B3BB69-23CF-44E3-9099-C40C66FF867C}">
                    <a14:compatExt spid="_x0000_s1072"/>
                  </a:ext>
                </a:extLst>
              </xdr:cNvPr>
              <xdr:cNvSpPr/>
            </xdr:nvSpPr>
            <xdr:spPr bwMode="auto">
              <a:xfrm>
                <a:off x="371475" y="6169401"/>
                <a:ext cx="1705232" cy="22540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Psykiatrisk juridik </a:t>
                </a:r>
              </a:p>
            </xdr:txBody>
          </xdr:sp>
          <xdr:sp macro="" textlink="">
            <xdr:nvSpPr>
              <xdr:cNvPr id="1073" name="Check Box 49" hidden="1">
                <a:extLst>
                  <a:ext uri="{63B3BB69-23CF-44E3-9099-C40C66FF867C}">
                    <a14:compatExt spid="_x0000_s1073"/>
                  </a:ext>
                </a:extLst>
              </xdr:cNvPr>
              <xdr:cNvSpPr/>
            </xdr:nvSpPr>
            <xdr:spPr bwMode="auto">
              <a:xfrm>
                <a:off x="375851" y="6641722"/>
                <a:ext cx="1681549" cy="288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Rättspsykiatri</a:t>
                </a:r>
              </a:p>
            </xdr:txBody>
          </xdr:sp>
          <xdr:sp macro="" textlink="">
            <xdr:nvSpPr>
              <xdr:cNvPr id="1074" name="Check Box 50" hidden="1">
                <a:extLst>
                  <a:ext uri="{63B3BB69-23CF-44E3-9099-C40C66FF867C}">
                    <a14:compatExt spid="_x0000_s1074"/>
                  </a:ext>
                </a:extLst>
              </xdr:cNvPr>
              <xdr:cNvSpPr/>
            </xdr:nvSpPr>
            <xdr:spPr bwMode="auto">
              <a:xfrm>
                <a:off x="375851" y="6391275"/>
                <a:ext cx="1681549" cy="288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Psykofarmakologi</a:t>
                </a:r>
              </a:p>
            </xdr:txBody>
          </xdr:sp>
          <xdr:sp macro="" textlink="">
            <xdr:nvSpPr>
              <xdr:cNvPr id="1075" name="Check Box 51" hidden="1">
                <a:extLst>
                  <a:ext uri="{63B3BB69-23CF-44E3-9099-C40C66FF867C}">
                    <a14:compatExt spid="_x0000_s1075"/>
                  </a:ext>
                </a:extLst>
              </xdr:cNvPr>
              <xdr:cNvSpPr/>
            </xdr:nvSpPr>
            <xdr:spPr bwMode="auto">
              <a:xfrm>
                <a:off x="375851" y="6892170"/>
                <a:ext cx="1681549" cy="288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Sexologi</a:t>
                </a:r>
              </a:p>
            </xdr:txBody>
          </xdr:sp>
          <xdr:sp macro="" textlink="">
            <xdr:nvSpPr>
              <xdr:cNvPr id="1076" name="Check Box 52" hidden="1">
                <a:extLst>
                  <a:ext uri="{63B3BB69-23CF-44E3-9099-C40C66FF867C}">
                    <a14:compatExt spid="_x0000_s1076"/>
                  </a:ext>
                </a:extLst>
              </xdr:cNvPr>
              <xdr:cNvSpPr/>
            </xdr:nvSpPr>
            <xdr:spPr bwMode="auto">
              <a:xfrm>
                <a:off x="375851" y="7142617"/>
                <a:ext cx="1681549" cy="288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Suicidologi</a:t>
                </a:r>
              </a:p>
            </xdr:txBody>
          </xdr:sp>
          <xdr:sp macro="" textlink="">
            <xdr:nvSpPr>
              <xdr:cNvPr id="1077" name="Check Box 53" hidden="1">
                <a:extLst>
                  <a:ext uri="{63B3BB69-23CF-44E3-9099-C40C66FF867C}">
                    <a14:compatExt spid="_x0000_s1077"/>
                  </a:ext>
                </a:extLst>
              </xdr:cNvPr>
              <xdr:cNvSpPr/>
            </xdr:nvSpPr>
            <xdr:spPr bwMode="auto">
              <a:xfrm>
                <a:off x="375851" y="7393064"/>
                <a:ext cx="1681549" cy="288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Transkulturell psykiatri</a:t>
                </a:r>
              </a:p>
            </xdr:txBody>
          </xdr:sp>
          <xdr:sp macro="" textlink="">
            <xdr:nvSpPr>
              <xdr:cNvPr id="1078" name="Check Box 54" hidden="1">
                <a:extLst>
                  <a:ext uri="{63B3BB69-23CF-44E3-9099-C40C66FF867C}">
                    <a14:compatExt spid="_x0000_s1078"/>
                  </a:ext>
                </a:extLst>
              </xdr:cNvPr>
              <xdr:cNvSpPr/>
            </xdr:nvSpPr>
            <xdr:spPr bwMode="auto">
              <a:xfrm>
                <a:off x="375851" y="7643512"/>
                <a:ext cx="1761559" cy="28801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27432" tIns="18288" rIns="0" bIns="18288" anchor="ctr" upright="1"/>
              <a:lstStyle/>
              <a:p>
                <a:pPr algn="l" rtl="0">
                  <a:defRPr sz="1000"/>
                </a:pPr>
                <a:r>
                  <a:rPr lang="sv-SE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Ångest-, OCD- och traumarelaterade syndrom</a:t>
                </a:r>
              </a:p>
            </xdr:txBody>
          </xdr:sp>
        </xdr:grp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Tabell1" displayName="Tabell1" ref="D1:E24" totalsRowShown="0">
  <tableColumns count="2">
    <tableColumn id="1" name="SOSFS 2015:8" dataDxfId="1"/>
    <tableColumn id="3" name="Delmål 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I27"/>
  <sheetViews>
    <sheetView tabSelected="1" zoomScaleNormal="100" workbookViewId="0">
      <selection activeCell="A32" sqref="A32"/>
    </sheetView>
  </sheetViews>
  <sheetFormatPr defaultRowHeight="15" x14ac:dyDescent="0.25"/>
  <cols>
    <col min="1" max="1" width="18.5703125" customWidth="1"/>
    <col min="2" max="2" width="24" customWidth="1"/>
    <col min="3" max="3" width="29" customWidth="1"/>
    <col min="4" max="5" width="21.28515625" customWidth="1"/>
    <col min="6" max="6" width="9.85546875" customWidth="1"/>
  </cols>
  <sheetData>
    <row r="1" spans="2:9" x14ac:dyDescent="0.25">
      <c r="B1" s="15"/>
      <c r="D1" s="5" t="s">
        <v>28</v>
      </c>
      <c r="E1" s="1" t="s">
        <v>0</v>
      </c>
      <c r="I1" s="16"/>
    </row>
    <row r="2" spans="2:9" x14ac:dyDescent="0.25">
      <c r="B2" s="15"/>
      <c r="D2" s="4" t="str">
        <f>IF(SUM(Data!E1:U1)&gt;=1,"Delmål c1: uppfyllt","Delmål c1: ej uppfyllt")</f>
        <v>Delmål c1: ej uppfyllt</v>
      </c>
      <c r="E2" s="2" t="s">
        <v>12</v>
      </c>
      <c r="I2" s="16"/>
    </row>
    <row r="3" spans="2:9" x14ac:dyDescent="0.25">
      <c r="B3" s="15"/>
      <c r="D3" s="12" t="s">
        <v>52</v>
      </c>
      <c r="E3" s="2" t="s">
        <v>13</v>
      </c>
      <c r="I3" s="16"/>
    </row>
    <row r="4" spans="2:9" x14ac:dyDescent="0.25">
      <c r="B4" s="15"/>
      <c r="D4" s="4" t="str">
        <f>IF(SUM(Data!E3:U3)&gt;=1,"Delmål c3: uppfyllt","Delmål c3: ej uppfyllt")</f>
        <v>Delmål c3: ej uppfyllt</v>
      </c>
      <c r="E4" s="2" t="s">
        <v>14</v>
      </c>
      <c r="I4" s="16"/>
    </row>
    <row r="5" spans="2:9" x14ac:dyDescent="0.25">
      <c r="B5" s="15"/>
      <c r="D5" s="4" t="str">
        <f>IF(SUM(Data!E4:U4)&gt;=1,"Delmål c4: uppfyllt","Delmål c4: ej uppfyllt")</f>
        <v>Delmål c4: ej uppfyllt</v>
      </c>
      <c r="E5" s="2" t="s">
        <v>15</v>
      </c>
      <c r="I5" s="16"/>
    </row>
    <row r="6" spans="2:9" x14ac:dyDescent="0.25">
      <c r="B6" s="15"/>
      <c r="D6" s="4" t="str">
        <f>IF(SUM(Data!E5:U5)&gt;=1,"Delmål c5: uppfyllt","Delmål c5: ej uppfyllt")</f>
        <v>Delmål c5: ej uppfyllt</v>
      </c>
      <c r="E6" s="2" t="s">
        <v>16</v>
      </c>
      <c r="I6" s="16"/>
    </row>
    <row r="7" spans="2:9" x14ac:dyDescent="0.25">
      <c r="B7" s="15"/>
      <c r="D7" s="4" t="str">
        <f>IF(SUM(Data!E6:U6)&gt;=1,"Delmål c6: uppfyllt","Delmål c6: ej uppfyllt")</f>
        <v>Delmål c6: ej uppfyllt</v>
      </c>
      <c r="E7" s="2" t="s">
        <v>17</v>
      </c>
      <c r="I7" s="16"/>
    </row>
    <row r="8" spans="2:9" x14ac:dyDescent="0.25">
      <c r="B8" s="15"/>
      <c r="D8" s="12" t="s">
        <v>53</v>
      </c>
      <c r="E8" s="2" t="s">
        <v>18</v>
      </c>
      <c r="I8" s="16"/>
    </row>
    <row r="9" spans="2:9" x14ac:dyDescent="0.25">
      <c r="B9" s="15"/>
      <c r="D9" s="4" t="str">
        <f>IF(SUM(Data!E8:U8)&gt;=1,"Delmål c8: uppfyllt","Delmål c8: ej uppfyllt")</f>
        <v>Delmål c8: ej uppfyllt</v>
      </c>
      <c r="E9" s="2" t="s">
        <v>19</v>
      </c>
      <c r="I9" s="16"/>
    </row>
    <row r="10" spans="2:9" x14ac:dyDescent="0.25">
      <c r="B10" s="15"/>
      <c r="D10" s="4" t="str">
        <f>IF(SUM(Data!E9:U9)&gt;=1,"Delmål c9: uppfyllt","Delmål c9: ej uppfyllt")</f>
        <v>Delmål c9: ej uppfyllt</v>
      </c>
      <c r="E10" s="2" t="s">
        <v>20</v>
      </c>
      <c r="I10" s="16"/>
    </row>
    <row r="11" spans="2:9" x14ac:dyDescent="0.25">
      <c r="B11" s="15"/>
      <c r="D11" s="4" t="str">
        <f>IF(SUM(Data!E10:U10)&gt;=1,"Delmål c10: uppfyllt","Delmål c10: ej uppfyllt")</f>
        <v>Delmål c10: ej uppfyllt</v>
      </c>
      <c r="E11" s="2" t="s">
        <v>21</v>
      </c>
      <c r="I11" s="16"/>
    </row>
    <row r="12" spans="2:9" x14ac:dyDescent="0.25">
      <c r="B12" s="15"/>
      <c r="D12" s="4" t="str">
        <f>IF(SUM(Data!E11:U11)&gt;=1,"Delmål c11: uppfyllt","Delmål c11: ej uppfyllt")</f>
        <v>Delmål c11: ej uppfyllt</v>
      </c>
      <c r="E12" s="2" t="s">
        <v>22</v>
      </c>
      <c r="I12" s="16"/>
    </row>
    <row r="13" spans="2:9" x14ac:dyDescent="0.25">
      <c r="B13" s="15"/>
      <c r="D13" s="4" t="str">
        <f>IF(SUM(Data!E12:U12)&gt;=1,"Delmål c12: uppfyllt","Delmål c12: ej uppfyllt")</f>
        <v>Delmål c12: ej uppfyllt</v>
      </c>
      <c r="E13" s="2" t="s">
        <v>23</v>
      </c>
      <c r="I13" s="16"/>
    </row>
    <row r="14" spans="2:9" x14ac:dyDescent="0.25">
      <c r="B14" s="15"/>
      <c r="D14" s="12" t="str">
        <f>IF(SUM(Data!E13:U13)&gt;=1,"Delmål a1: uppfyllt","Delmål a1: ej uppfyllt")</f>
        <v>Delmål a1: ej uppfyllt</v>
      </c>
      <c r="E14" s="3" t="s">
        <v>1</v>
      </c>
    </row>
    <row r="15" spans="2:9" x14ac:dyDescent="0.25">
      <c r="B15" s="15"/>
      <c r="D15" s="4" t="str">
        <f>IF(SUM(Data!E14:U14)&gt;=1,"Delmål a2: uppfyllt","Delmål a2: ej uppfyllt")</f>
        <v>Delmål a2: ej uppfyllt</v>
      </c>
      <c r="E15" s="3" t="s">
        <v>2</v>
      </c>
    </row>
    <row r="16" spans="2:9" x14ac:dyDescent="0.25">
      <c r="B16" s="15"/>
      <c r="D16" s="12" t="s">
        <v>54</v>
      </c>
      <c r="E16" s="3" t="s">
        <v>3</v>
      </c>
    </row>
    <row r="17" spans="1:5" x14ac:dyDescent="0.25">
      <c r="B17" s="15"/>
      <c r="D17" s="12" t="s">
        <v>55</v>
      </c>
      <c r="E17" s="3" t="s">
        <v>4</v>
      </c>
    </row>
    <row r="18" spans="1:5" x14ac:dyDescent="0.25">
      <c r="B18" s="15"/>
      <c r="D18" s="4" t="str">
        <f>IF(SUM(Data!E17:U17)&gt;=1,"Delmål a5: uppfyllt","Delmål a5: ej uppfyllt")</f>
        <v>Delmål a5: ej uppfyllt</v>
      </c>
      <c r="E18" s="3" t="s">
        <v>5</v>
      </c>
    </row>
    <row r="19" spans="1:5" x14ac:dyDescent="0.25">
      <c r="B19" s="15"/>
      <c r="D19" s="4" t="str">
        <f>IF(SUM(Data!E18:U18)&gt;=1,"Delmål a6: uppfyllt","Delmål a6: ej uppfyllt")</f>
        <v>Delmål a6: ej uppfyllt</v>
      </c>
      <c r="E19" s="3" t="s">
        <v>6</v>
      </c>
    </row>
    <row r="20" spans="1:5" x14ac:dyDescent="0.25">
      <c r="B20" s="15"/>
      <c r="D20" s="4" t="str">
        <f>IF(SUM(Data!E19:U19)&gt;=1,"Delmål b1: uppfyllt","Delmål b1: ej uppfyllt")</f>
        <v>Delmål b1: ej uppfyllt</v>
      </c>
      <c r="E20" s="3" t="s">
        <v>7</v>
      </c>
    </row>
    <row r="21" spans="1:5" x14ac:dyDescent="0.25">
      <c r="B21" s="15"/>
      <c r="D21" s="4" t="str">
        <f>IF(SUM(Data!E20:U20)&gt;=1,"Delmål b2: uppfyllt","Delmål b2: ej uppfyllt")</f>
        <v>Delmål b2: ej uppfyllt</v>
      </c>
      <c r="E21" s="3" t="s">
        <v>8</v>
      </c>
    </row>
    <row r="22" spans="1:5" x14ac:dyDescent="0.25">
      <c r="B22" s="15"/>
      <c r="D22" s="4" t="str">
        <f>IF(SUM(Data!E21:U21)&gt;=1,"Delmål b3: uppfyllt","Delmål b3: ej uppfyllt")</f>
        <v>Delmål b3: ej uppfyllt</v>
      </c>
      <c r="E22" s="3" t="s">
        <v>9</v>
      </c>
    </row>
    <row r="23" spans="1:5" x14ac:dyDescent="0.25">
      <c r="B23" s="15"/>
      <c r="D23" s="4" t="str">
        <f>IF(SUM(Data!E22:U22)&gt;=1,"Delmål b4: uppfyllt","Delmål b4: ej uppfyllt")</f>
        <v>Delmål b4: ej uppfyllt</v>
      </c>
      <c r="E23" s="3" t="s">
        <v>10</v>
      </c>
    </row>
    <row r="24" spans="1:5" x14ac:dyDescent="0.25">
      <c r="B24" s="15"/>
      <c r="D24" s="4" t="str">
        <f>IF(SUM(Data!E23:U23)&gt;=1,"Delmål b5: uppfyllt","Delmål b5: ej uppfyllt")</f>
        <v>Delmål b5: ej uppfyllt</v>
      </c>
      <c r="E24" s="3" t="s">
        <v>11</v>
      </c>
    </row>
    <row r="25" spans="1:5" ht="88.5" customHeight="1" x14ac:dyDescent="0.25">
      <c r="A25" s="13" t="s">
        <v>56</v>
      </c>
      <c r="B25" s="13" t="s">
        <v>57</v>
      </c>
      <c r="C25" s="13" t="s">
        <v>58</v>
      </c>
      <c r="D25" s="13" t="s">
        <v>59</v>
      </c>
      <c r="E25" s="13" t="s">
        <v>64</v>
      </c>
    </row>
    <row r="26" spans="1:5" ht="36" x14ac:dyDescent="0.25">
      <c r="D26" s="13" t="s">
        <v>29</v>
      </c>
      <c r="E26" s="14"/>
    </row>
    <row r="27" spans="1:5" x14ac:dyDescent="0.25">
      <c r="A27" t="s">
        <v>86</v>
      </c>
    </row>
  </sheetData>
  <sheetProtection algorithmName="SHA-512" hashValue="AJLwb4XPIwaX2PbG/BFnhk9YJfwIP4Sl/YzGjbUmLm9Rc8k3pPbONc9NgjfghVJmI02AZ1BRH5PubUKg/z/tzg==" saltValue="3+dPm/CuPdsCqSyYSRUXSQ==" spinCount="100000" sheet="1" objects="1" scenarios="1"/>
  <conditionalFormatting sqref="D2:D24">
    <cfRule type="endsWith" dxfId="6" priority="3" operator="endsWith" text=": uppfyllt">
      <formula>RIGHT(D2,LEN(": uppfyllt"))=": uppfyllt"</formula>
    </cfRule>
    <cfRule type="endsWith" dxfId="5" priority="4" operator="endsWith" text="ej uppfyllt">
      <formula>RIGHT(D2,LEN("ej uppfyllt"))="ej uppfyllt"</formula>
    </cfRule>
    <cfRule type="beginsWith" dxfId="4" priority="5" operator="beginsWith" text="Delmål uppfyllt">
      <formula>LEFT(D2,LEN("Delmål uppfyllt"))="Delmål uppfyllt"</formula>
    </cfRule>
    <cfRule type="beginsWith" dxfId="3" priority="6" operator="beginsWith" text="Delmål gällande kurs ej">
      <formula>LEFT(D2,LEN("Delmål gällande kurs ej"))="Delmål gällande kurs ej"</formula>
    </cfRule>
  </conditionalFormatting>
  <dataValidations count="42">
    <dataValidation allowBlank="1" showInputMessage="1" showErrorMessage="1" promptTitle="Delmål: " prompt="Att behärska bedömning och handläggning av akuta barn- och ungdomspsykiatriska tillstånd" sqref="E2"/>
    <dataValidation allowBlank="1" showInputMessage="1" showErrorMessage="1" promptTitle="Delmål:" prompt="Att behärska bedömning och prioritering av barns och ungdomars psykiatriska vårdbehov mot bakgrund av biologiska, psykologiska och sociala faktorer som medför ökad risk för psykisk ohälsa" sqref="E3"/>
    <dataValidation allowBlank="1" showInputMessage="1" showErrorMessage="1" promptTitle="Delmål:" prompt="Att behärska utredning, diagnostik, behandling och uppföljning av_x000a_vanliga och viktiga barnoch ungdomspsykiatriska tillstånd" sqref="E4"/>
    <dataValidation allowBlank="1" showInputMessage="1" showErrorMessage="1" promptTitle="Delmål:" prompt="Att behärska bedömning av avvikande och normal utveckling i barn- och ungdomsåren. Att behärska förmågan att kunna samtala och kommunicera med barn och ungdom med hänsyn till deras behov och utvecklingsnivå" sqref="E5"/>
    <dataValidation allowBlank="1" showInputMessage="1" showErrorMessage="1" promptTitle="Delmål:" prompt="Att behärska farmakologisk behandling av barn- och ungdomspsykiatriska tillstånd" sqref="E6"/>
    <dataValidation allowBlank="1" showInputMessage="1" showErrorMessage="1" promptTitle="Delmål: " prompt="Att ha kunskap om psykologiska och psykoterapeutiska behandlingsmetoder vid barn- och ungdomspsykiatriska tillstånd" sqref="E7"/>
    <dataValidation allowBlank="1" showInputMessage="1" showErrorMessage="1" promptTitle="Delmål: " prompt="Att ha kunskap om barn- och ungdomspsykiatrins samarbete med andra samhällsinstanser" sqref="E8"/>
    <dataValidation allowBlank="1" showInputMessage="1" showErrorMessage="1" promptTitle="Delmål:" prompt="Att ha kunskap om för specialiteten relevant lagstiftning inom hälso och sjukvård, socialtjänst och handikappomsorg samt om tillämpningen av denna lagstiftning Att behärska handläggning i enlighet med lagen om psykiatrisk tvångsvård" sqref="E9"/>
    <dataValidation allowBlank="1" showInputMessage="1" showErrorMessage="1" promptTitle="Delmål: " prompt="Att ha kunskap om drogmissbruk samt om dess samsjuklighet med barn- och ungdomspsykiatriska tillstånd" sqref="E10"/>
    <dataValidation allowBlank="1" showInputMessage="1" showErrorMessage="1" promptTitle="Delmål: " prompt="Att ha kunskap om psykiatriska tillstånd i vuxen ålder, särskilt hos unga vuxna" sqref="E11"/>
    <dataValidation allowBlank="1" showInputMessage="1" showErrorMessage="1" promptTitle="Delmål: " prompt="Att ha kunskap om pediatrik, särskilt barn och ungdomsneurologi och habilitering" sqref="E12"/>
    <dataValidation allowBlank="1" showInputMessage="1" showErrorMessage="1" promptTitle="Delmål: " prompt="Att ha kännedom om rättspsykiatrins organisation och arbetsuppgifter" sqref="E13"/>
    <dataValidation allowBlank="1" showInputMessage="1" showErrorMessage="1" promptTitle="Delmål: " prompt="Medarbetarskap, ledarskap och pedagogik. _x000a_Läkaren ska bland annat kunna ta ett ansvar för det kontinuerliga lärandet på arbetsplatsen, kunna utöva ledarskap i det dagliga arbetet och kunna ta ett ansvar för samarbetet med patienter och närstående. " sqref="E14"/>
    <dataValidation allowBlank="1" showInputMessage="1" showErrorMessage="1" promptTitle="Delmål: " prompt="Etik, mångfald och jämlikhet_x000a_Läkaren ska bland annat kunna uppvisa kunskap om innebörden av medicinsk-etiska principer samt kunna identifiera etiska problem och analysera dessa på ett strukturerat sätt &amp; kunna hantera värdekonflikter i det dagliga arbetet" sqref="E15"/>
    <dataValidation allowBlank="1" showInputMessage="1" showErrorMessage="1" promptTitle="Delmål: " prompt="Vårdhygien och smittskydd._x000a_Läkaren ska kunna ta ett ansvar för att vårdrelaterade infektioner och smittspridning förebyggs" sqref="E16"/>
    <dataValidation allowBlank="1" showInputMessage="1" showErrorMessage="1" promptTitle="Delmål: " prompt="Systematiskt kvalitets- och patientsäkerhetsarbete_x000a_Läkaren ska bl.a. kunna granska den egna verksamheten och kunna genomföra en risk- och händelseanalys, ta ett ansvar för att förbättra åtgärder, processer och rutiner för att patientnytta genomförs " sqref="E17"/>
    <dataValidation allowBlank="1" showInputMessage="1" showErrorMessage="1" promptTitle="Delmål:" prompt="Medicinsk vetenskap_x000a_Läkaren ska bl.a. uppvisa kunskaper om medicinskt vetenskapliga metoder och etiska principer och kunna kritiskt granska och värdera medicinsk vetenskaplig information " sqref="E18"/>
    <dataValidation allowBlank="1" showInputMessage="1" showErrorMessage="1" promptTitle="Delmål:" prompt="Lagar och andra föreskrifter samt hälso- och sjukvårdens _x000a_organisation_x000a_Läkaren ska bl.a. uppvisa kunskap om lagar och andra föreskrifter som gäller inom hälso- och sjukvården och för dess personal och om hälso- och sjukvårdens organisation _x000a_" sqref="E19"/>
    <dataValidation allowBlank="1" showInputMessage="1" showErrorMessage="1" promptTitle="Delmål:" prompt="Kommunikation med patienter och närstående_x000a_Läkaren ska bl.a. kunna anpassa sättet att kommunicera utifrån patienters och närståendes individuella behov och kommunikativa förmåga och kunna ge patienter och närstående svåra besked med respekt och empati" sqref="E20"/>
    <dataValidation allowBlank="1" showInputMessage="1" showErrorMessage="1" promptTitle="Delmål: " prompt="Sjukdomsförebyggande arbete_x000a_Läkaren ska bl.a. kunna vägleda patienter i frågor om levnadsvanor i syfte att förebygga uppkomsten av sjukdomar som grundar sig i levnadsvanor och förbättra prognosen hos patienter med sjukdom som grundar sig i levnadsvanor" sqref="E21"/>
    <dataValidation allowBlank="1" showInputMessage="1" showErrorMessage="1" promptTitle="Delmål: " prompt="Läkemedel_x000a_Läkaren ska bl.a. kunna anpassa läkemedelsbehandling efter olika faktorer, kunna bedöma risker för interaktioner och biverkningar vid läkemedelsbehandling och kunna kritiskt granska och värdera information om läkemedel" sqref="E22"/>
    <dataValidation allowBlank="1" showInputMessage="1" showErrorMessage="1" promptTitle="Delmål: " prompt="Försäkringsmedicin_x000a_Läkaren ska kunna tillämpa metoder inom försäkringsmedicin som en del av behandlingen av den enskilda patienten, och kunna samverka i försäkringsmedicinska frågor som rör den enskilda patienten" sqref="E23"/>
    <dataValidation allowBlank="1" showInputMessage="1" showErrorMessage="1" promptTitle="Delmål: " prompt="Palliativ vård i livets slutskede_x000a_Läkaren ska kunna identifiera behov av och initiera palliativ vård i livets slutskede, kunna genomföra brytpunktssamtal med patienter och närstående och kunna tillämpa grundläggande principer för palliativ symptomlindring" sqref="E24"/>
    <dataValidation allowBlank="1" showInputMessage="1" showErrorMessage="1" promptTitle="Delmål ingår i kurs: " prompt="BUP: Akutpsykiatri, Bipolärt syndrom, Depression, Fördjupad diagnostik, Substansbruksyndrom och Suicidologi_x000a_VUP: Psykossjukdomar" sqref="D2"/>
    <dataValidation allowBlank="1" showInputMessage="1" showErrorMessage="1" promptTitle="Delmål ingår i kurs: " prompt="Ej kurskrav " sqref="D3 D16:D17"/>
    <dataValidation allowBlank="1" showInputMessage="1" showErrorMessage="1" promptTitle="Delmål ingår i kurs: " prompt="BUP: Alla kurser utom Juridik, Pediatrik, Utvecklingspsykologi, VUP för BUP och Akutpsykiatri_x000a_VUP: Beroendelära, Neuropsykiatri, Personlighetssyndrom, Psykiatrisk diagnostik, Transkulturell, Ångest-, OCD-och traumarelaterade syndrom och Ätstörningar " sqref="D4"/>
    <dataValidation allowBlank="1" showInputMessage="1" showErrorMessage="1" promptTitle="Delmål ingår i kurs: " prompt="BUP: Bedömning och diagnostik, Pediatrik, Normbrytande beteende, Neuropsykiatri och Utvecklingspsykologi_x000a_VUP: Affektiva sjukdomar, Psykossjukdomar och Kritisk läkemedelsvärdering_x000a_" sqref="D5"/>
    <dataValidation allowBlank="1" showInputMessage="1" showErrorMessage="1" promptTitle="Delmål ingår i kurs: " prompt="BUP: Akutpsykiatri, Bipolärt syndrom och psykos, Neuropsykiatri, Depression, Substansbruksyndrom, Psykofarmarkologi, Ångest och tvångssyndrom, Trauma_x000a_VUP: Psykofarmakologi_x000a_" sqref="D6"/>
    <dataValidation allowBlank="1" showInputMessage="1" showErrorMessage="1" promptTitle="Delmål ingår i kurs: " prompt="Övriga kurser " sqref="D7 D14"/>
    <dataValidation allowBlank="1" showInputMessage="1" showErrorMessage="1" promptTitle="Delmål ingår i kurs: " prompt="BUP: Akutpsykiatri, Normbrytande beteende, Suicidologi, Depression, Bipolärt syndrom och Juridik_x000a_VUP: Beroendelära, Psykiatrisk juridik och Rättspsykiatri " sqref="D9"/>
    <dataValidation allowBlank="1" showInputMessage="1" showErrorMessage="1" promptTitle="Delmål ingår i kurs: " prompt="BUP: Akutpsykiatri, Normbrytande beteende och Substansbruksyndrom_x000a_VUP: Beroendelära" sqref="D10"/>
    <dataValidation allowBlank="1" showInputMessage="1" showErrorMessage="1" promptTitle="Delmål ingår i kurs: " prompt="BUP: Vuxenpsykiatri för BUP _x000a_VUP: Alla nämnda kurser utom Medicinsk vetenskap, Psykiatrisk juridik och Sexologi" sqref="D11"/>
    <dataValidation allowBlank="1" showInputMessage="1" showErrorMessage="1" promptTitle="Delmål ingår i kurs: " prompt="BUP: Pediatrik" sqref="D12"/>
    <dataValidation allowBlank="1" showInputMessage="1" showErrorMessage="1" promptTitle="Delmål ingår i kurs: " prompt="BUP: Normbrytande beteende och vuxenpsykiatri för BUP_x000a_VUP: Rättspsykiatri_x000a_" sqref="D13"/>
    <dataValidation allowBlank="1" showInputMessage="1" showErrorMessage="1" promptTitle="Delmål ingår i kurs: " prompt="Ej kurskrav" sqref="D8"/>
    <dataValidation allowBlank="1" showInputMessage="1" showErrorMessage="1" promptTitle="Delmål ingår i kurs: " prompt="BUP: Alla kurser_x000a_VUP: Alla nämda kurser utom Psykofarmakologi _x000a_" sqref="D15"/>
    <dataValidation allowBlank="1" showInputMessage="1" showErrorMessage="1" promptTitle="Delmål ingår i kurs: " prompt="VUP: Medicinsk vetenskap" sqref="D18"/>
    <dataValidation allowBlank="1" showInputMessage="1" showErrorMessage="1" promptTitle="Delmål ingår i kurs: " prompt="BUP: Akutpsykiatri, Bipolärt syndrom, Normbrytande beteende, Juridik, Trauma,  Suicidologi och Depression_x000a_VUP: Psykiatrisk juridik och Rättspsykiatri" sqref="D19"/>
    <dataValidation allowBlank="1" showInputMessage="1" showErrorMessage="1" promptTitle="Delmål ingår i kurs: " prompt="BUP: Diagnostik, Substansbruksyndrom, Pediatrik, Utvecklingspsyk., Trauma, Suicidologi, Depression, Fördjupad diagnostik, Neuropsyk, Bipolärt syndrom, Akut_x000a_VUP: alla nämda kurser" sqref="D20"/>
    <dataValidation allowBlank="1" showInputMessage="1" showErrorMessage="1" promptTitle="Delmål ingår i kurs: " prompt="Övriga kurser" sqref="D23:D24"/>
    <dataValidation allowBlank="1" showInputMessage="1" showErrorMessage="1" promptTitle="Delmål ingår i kurs: " prompt="BUP: Akutpsykiatri, Bipolärt syndrom och psykos, Barnneuropsykiatri, Depression, Psykofarmarkologi, Ångest och tvångssyndrom, Beroendelära_x000a_VUP: Äldrepsykiatri och Ätstörningar" sqref="D22"/>
    <dataValidation allowBlank="1" showInputMessage="1" showErrorMessage="1" promptTitle="Delmål ingår i kurs: " prompt="BUP: Suicidologi, Ångest, Akutpsykiatri, Substansbruksyndrom, Depression, Neuropsykiatri, Pediatrik, Normbrytande beteende, Bipolärt och Trauma_x000a_VUP: Beroendelära, Psykiatri och samhälle" sqref="D21"/>
  </dataValidations>
  <pageMargins left="0.7" right="0.7" top="0.75" bottom="0.75" header="0.3" footer="0.3"/>
  <pageSetup paperSize="9" orientation="portrait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123825</xdr:colOff>
                    <xdr:row>1</xdr:row>
                    <xdr:rowOff>180975</xdr:rowOff>
                  </from>
                  <to>
                    <xdr:col>0</xdr:col>
                    <xdr:colOff>1000125</xdr:colOff>
                    <xdr:row>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123825</xdr:colOff>
                    <xdr:row>21</xdr:row>
                    <xdr:rowOff>133350</xdr:rowOff>
                  </from>
                  <to>
                    <xdr:col>0</xdr:col>
                    <xdr:colOff>1000125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0</xdr:col>
                    <xdr:colOff>123825</xdr:colOff>
                    <xdr:row>3</xdr:row>
                    <xdr:rowOff>9525</xdr:rowOff>
                  </from>
                  <to>
                    <xdr:col>0</xdr:col>
                    <xdr:colOff>1000125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0</xdr:col>
                    <xdr:colOff>123825</xdr:colOff>
                    <xdr:row>4</xdr:row>
                    <xdr:rowOff>28575</xdr:rowOff>
                  </from>
                  <to>
                    <xdr:col>0</xdr:col>
                    <xdr:colOff>1000125</xdr:colOff>
                    <xdr:row>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0</xdr:col>
                    <xdr:colOff>123825</xdr:colOff>
                    <xdr:row>5</xdr:row>
                    <xdr:rowOff>47625</xdr:rowOff>
                  </from>
                  <to>
                    <xdr:col>0</xdr:col>
                    <xdr:colOff>1000125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0</xdr:col>
                    <xdr:colOff>123825</xdr:colOff>
                    <xdr:row>6</xdr:row>
                    <xdr:rowOff>66675</xdr:rowOff>
                  </from>
                  <to>
                    <xdr:col>0</xdr:col>
                    <xdr:colOff>1000125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0</xdr:col>
                    <xdr:colOff>123825</xdr:colOff>
                    <xdr:row>7</xdr:row>
                    <xdr:rowOff>85725</xdr:rowOff>
                  </from>
                  <to>
                    <xdr:col>0</xdr:col>
                    <xdr:colOff>1000125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0</xdr:col>
                    <xdr:colOff>123825</xdr:colOff>
                    <xdr:row>8</xdr:row>
                    <xdr:rowOff>104775</xdr:rowOff>
                  </from>
                  <to>
                    <xdr:col>0</xdr:col>
                    <xdr:colOff>1000125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0</xdr:col>
                    <xdr:colOff>123825</xdr:colOff>
                    <xdr:row>9</xdr:row>
                    <xdr:rowOff>123825</xdr:rowOff>
                  </from>
                  <to>
                    <xdr:col>0</xdr:col>
                    <xdr:colOff>1000125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0</xdr:col>
                    <xdr:colOff>123825</xdr:colOff>
                    <xdr:row>10</xdr:row>
                    <xdr:rowOff>142875</xdr:rowOff>
                  </from>
                  <to>
                    <xdr:col>0</xdr:col>
                    <xdr:colOff>1000125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0</xdr:col>
                    <xdr:colOff>123825</xdr:colOff>
                    <xdr:row>11</xdr:row>
                    <xdr:rowOff>161925</xdr:rowOff>
                  </from>
                  <to>
                    <xdr:col>0</xdr:col>
                    <xdr:colOff>1000125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0</xdr:col>
                    <xdr:colOff>123825</xdr:colOff>
                    <xdr:row>12</xdr:row>
                    <xdr:rowOff>180975</xdr:rowOff>
                  </from>
                  <to>
                    <xdr:col>0</xdr:col>
                    <xdr:colOff>1000125</xdr:colOff>
                    <xdr:row>14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0</xdr:col>
                    <xdr:colOff>123825</xdr:colOff>
                    <xdr:row>14</xdr:row>
                    <xdr:rowOff>9525</xdr:rowOff>
                  </from>
                  <to>
                    <xdr:col>0</xdr:col>
                    <xdr:colOff>1000125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Check Box 18">
              <controlPr defaultSize="0" autoFill="0" autoLine="0" autoPict="0">
                <anchor moveWithCells="1">
                  <from>
                    <xdr:col>0</xdr:col>
                    <xdr:colOff>123825</xdr:colOff>
                    <xdr:row>15</xdr:row>
                    <xdr:rowOff>28575</xdr:rowOff>
                  </from>
                  <to>
                    <xdr:col>0</xdr:col>
                    <xdr:colOff>1000125</xdr:colOff>
                    <xdr:row>16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8" name="Check Box 19">
              <controlPr defaultSize="0" autoFill="0" autoLine="0" autoPict="0">
                <anchor moveWithCells="1">
                  <from>
                    <xdr:col>0</xdr:col>
                    <xdr:colOff>123825</xdr:colOff>
                    <xdr:row>16</xdr:row>
                    <xdr:rowOff>47625</xdr:rowOff>
                  </from>
                  <to>
                    <xdr:col>0</xdr:col>
                    <xdr:colOff>1000125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0</xdr:col>
                    <xdr:colOff>123825</xdr:colOff>
                    <xdr:row>17</xdr:row>
                    <xdr:rowOff>66675</xdr:rowOff>
                  </from>
                  <to>
                    <xdr:col>0</xdr:col>
                    <xdr:colOff>1000125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0</xdr:col>
                    <xdr:colOff>123825</xdr:colOff>
                    <xdr:row>18</xdr:row>
                    <xdr:rowOff>85725</xdr:rowOff>
                  </from>
                  <to>
                    <xdr:col>0</xdr:col>
                    <xdr:colOff>1000125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1" name="Check Box 23">
              <controlPr defaultSize="0" autoFill="0" autoLine="0" autoPict="0">
                <anchor moveWithCells="1">
                  <from>
                    <xdr:col>0</xdr:col>
                    <xdr:colOff>123825</xdr:colOff>
                    <xdr:row>19</xdr:row>
                    <xdr:rowOff>95250</xdr:rowOff>
                  </from>
                  <to>
                    <xdr:col>0</xdr:col>
                    <xdr:colOff>1000125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2" name="Check Box 24">
              <controlPr defaultSize="0" autoFill="0" autoLine="0" autoPict="0">
                <anchor moveWithCells="1">
                  <from>
                    <xdr:col>0</xdr:col>
                    <xdr:colOff>123825</xdr:colOff>
                    <xdr:row>20</xdr:row>
                    <xdr:rowOff>114300</xdr:rowOff>
                  </from>
                  <to>
                    <xdr:col>0</xdr:col>
                    <xdr:colOff>1000125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3" name="Check Box 25">
              <controlPr defaultSize="0" autoFill="0" autoLine="0" autoPict="0">
                <anchor moveWithCells="1">
                  <from>
                    <xdr:col>1</xdr:col>
                    <xdr:colOff>19050</xdr:colOff>
                    <xdr:row>1</xdr:row>
                    <xdr:rowOff>161925</xdr:rowOff>
                  </from>
                  <to>
                    <xdr:col>2</xdr:col>
                    <xdr:colOff>104775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4" name="Check Box 26">
              <controlPr defaultSize="0" autoFill="0" autoLine="0" autoPict="0">
                <anchor moveWithCells="1">
                  <from>
                    <xdr:col>1</xdr:col>
                    <xdr:colOff>19050</xdr:colOff>
                    <xdr:row>17</xdr:row>
                    <xdr:rowOff>104775</xdr:rowOff>
                  </from>
                  <to>
                    <xdr:col>1</xdr:col>
                    <xdr:colOff>1285875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5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3</xdr:row>
                    <xdr:rowOff>28575</xdr:rowOff>
                  </from>
                  <to>
                    <xdr:col>2</xdr:col>
                    <xdr:colOff>104775</xdr:colOff>
                    <xdr:row>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6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4</xdr:row>
                    <xdr:rowOff>95250</xdr:rowOff>
                  </from>
                  <to>
                    <xdr:col>2</xdr:col>
                    <xdr:colOff>104775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7" name="Check Box 29">
              <controlPr defaultSize="0" autoFill="0" autoLine="0" autoPict="0">
                <anchor moveWithCells="1">
                  <from>
                    <xdr:col>1</xdr:col>
                    <xdr:colOff>19050</xdr:colOff>
                    <xdr:row>5</xdr:row>
                    <xdr:rowOff>152400</xdr:rowOff>
                  </from>
                  <to>
                    <xdr:col>2</xdr:col>
                    <xdr:colOff>104775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8" name="Check Box 30">
              <controlPr defaultSize="0" autoFill="0" autoLine="0" autoPict="0">
                <anchor moveWithCells="1">
                  <from>
                    <xdr:col>1</xdr:col>
                    <xdr:colOff>19050</xdr:colOff>
                    <xdr:row>7</xdr:row>
                    <xdr:rowOff>19050</xdr:rowOff>
                  </from>
                  <to>
                    <xdr:col>2</xdr:col>
                    <xdr:colOff>104775</xdr:colOff>
                    <xdr:row>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9" name="Check Box 31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142875</xdr:rowOff>
                  </from>
                  <to>
                    <xdr:col>1</xdr:col>
                    <xdr:colOff>1495425</xdr:colOff>
                    <xdr:row>11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76200</xdr:rowOff>
                  </from>
                  <to>
                    <xdr:col>2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locked="0" defaultSize="0" autoFill="0" autoLine="0" autoPict="0">
                <anchor moveWithCells="1">
                  <from>
                    <xdr:col>1</xdr:col>
                    <xdr:colOff>19050</xdr:colOff>
                    <xdr:row>13</xdr:row>
                    <xdr:rowOff>133350</xdr:rowOff>
                  </from>
                  <to>
                    <xdr:col>2</xdr:col>
                    <xdr:colOff>104775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66675</xdr:rowOff>
                  </from>
                  <to>
                    <xdr:col>2</xdr:col>
                    <xdr:colOff>104775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9525</xdr:rowOff>
                  </from>
                  <to>
                    <xdr:col>2</xdr:col>
                    <xdr:colOff>104775</xdr:colOff>
                    <xdr:row>12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4" name="Check Box 36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190500</xdr:rowOff>
                  </from>
                  <to>
                    <xdr:col>2</xdr:col>
                    <xdr:colOff>104775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5" name="Check Box 37">
              <controlPr defaultSize="0" autoFill="0" autoLine="0" autoPict="0">
                <anchor moveWithCells="1">
                  <from>
                    <xdr:col>1</xdr:col>
                    <xdr:colOff>19050</xdr:colOff>
                    <xdr:row>18</xdr:row>
                    <xdr:rowOff>171450</xdr:rowOff>
                  </from>
                  <to>
                    <xdr:col>2</xdr:col>
                    <xdr:colOff>104775</xdr:colOff>
                    <xdr:row>20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6" name="Check Box 38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57150</xdr:rowOff>
                  </from>
                  <to>
                    <xdr:col>1</xdr:col>
                    <xdr:colOff>1476375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7" name="Check Box 39">
              <controlPr defaultSize="0" autoFill="0" autoLine="0" autoPict="0">
                <anchor moveWithCells="1">
                  <from>
                    <xdr:col>1</xdr:col>
                    <xdr:colOff>19050</xdr:colOff>
                    <xdr:row>20</xdr:row>
                    <xdr:rowOff>38100</xdr:rowOff>
                  </from>
                  <to>
                    <xdr:col>2</xdr:col>
                    <xdr:colOff>104775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8" name="Check Box 40">
              <controlPr defaultSize="0" autoFill="0" autoLine="0" autoPict="0">
                <anchor moveWithCells="1">
                  <from>
                    <xdr:col>1</xdr:col>
                    <xdr:colOff>19050</xdr:colOff>
                    <xdr:row>21</xdr:row>
                    <xdr:rowOff>95250</xdr:rowOff>
                  </from>
                  <to>
                    <xdr:col>2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9" name="Check Box 41">
              <controlPr defaultSize="0" autoFill="0" autoLine="0" autoPict="0">
                <anchor moveWithCells="1">
                  <from>
                    <xdr:col>2</xdr:col>
                    <xdr:colOff>47625</xdr:colOff>
                    <xdr:row>2</xdr:row>
                    <xdr:rowOff>161925</xdr:rowOff>
                  </from>
                  <to>
                    <xdr:col>2</xdr:col>
                    <xdr:colOff>1733550</xdr:colOff>
                    <xdr:row>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0" name="Check Box 42">
              <controlPr defaultSize="0" autoFill="0" autoLine="0" autoPict="0">
                <anchor moveWithCells="1">
                  <from>
                    <xdr:col>2</xdr:col>
                    <xdr:colOff>47625</xdr:colOff>
                    <xdr:row>21</xdr:row>
                    <xdr:rowOff>161925</xdr:rowOff>
                  </from>
                  <to>
                    <xdr:col>2</xdr:col>
                    <xdr:colOff>1733550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1" name="Check Box 43">
              <controlPr defaultSize="0" autoFill="0" autoLine="0" autoPict="0">
                <anchor moveWithCells="1">
                  <from>
                    <xdr:col>2</xdr:col>
                    <xdr:colOff>47625</xdr:colOff>
                    <xdr:row>4</xdr:row>
                    <xdr:rowOff>57150</xdr:rowOff>
                  </from>
                  <to>
                    <xdr:col>2</xdr:col>
                    <xdr:colOff>1733550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2" name="Check Box 44">
              <controlPr defaultSize="0" autoFill="0" autoLine="0" autoPict="0">
                <anchor moveWithCells="1">
                  <from>
                    <xdr:col>2</xdr:col>
                    <xdr:colOff>47625</xdr:colOff>
                    <xdr:row>5</xdr:row>
                    <xdr:rowOff>142875</xdr:rowOff>
                  </from>
                  <to>
                    <xdr:col>2</xdr:col>
                    <xdr:colOff>1733550</xdr:colOff>
                    <xdr:row>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3" name="Check Box 45">
              <controlPr defaultSize="0" autoFill="0" autoLine="0" autoPict="0">
                <anchor moveWithCells="1">
                  <from>
                    <xdr:col>2</xdr:col>
                    <xdr:colOff>47625</xdr:colOff>
                    <xdr:row>7</xdr:row>
                    <xdr:rowOff>38100</xdr:rowOff>
                  </from>
                  <to>
                    <xdr:col>2</xdr:col>
                    <xdr:colOff>1733550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4" name="Check Box 46">
              <controlPr defaultSize="0" autoFill="0" autoLine="0" autoPict="0">
                <anchor moveWithCells="1">
                  <from>
                    <xdr:col>2</xdr:col>
                    <xdr:colOff>47625</xdr:colOff>
                    <xdr:row>8</xdr:row>
                    <xdr:rowOff>123825</xdr:rowOff>
                  </from>
                  <to>
                    <xdr:col>2</xdr:col>
                    <xdr:colOff>1733550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5" name="Check Box 47">
              <controlPr defaultSize="0" autoFill="0" autoLine="0" autoPict="0">
                <anchor moveWithCells="1">
                  <from>
                    <xdr:col>2</xdr:col>
                    <xdr:colOff>47625</xdr:colOff>
                    <xdr:row>10</xdr:row>
                    <xdr:rowOff>28575</xdr:rowOff>
                  </from>
                  <to>
                    <xdr:col>2</xdr:col>
                    <xdr:colOff>1733550</xdr:colOff>
                    <xdr:row>11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6" name="Check Box 48">
              <controlPr defaultSize="0" autoFill="0" autoLine="0" autoPict="0">
                <anchor moveWithCells="1">
                  <from>
                    <xdr:col>2</xdr:col>
                    <xdr:colOff>47625</xdr:colOff>
                    <xdr:row>11</xdr:row>
                    <xdr:rowOff>152400</xdr:rowOff>
                  </from>
                  <to>
                    <xdr:col>2</xdr:col>
                    <xdr:colOff>1752600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7" name="Check Box 49">
              <controlPr defaultSize="0" autoFill="0" autoLine="0" autoPict="0">
                <anchor moveWithCells="1">
                  <from>
                    <xdr:col>2</xdr:col>
                    <xdr:colOff>47625</xdr:colOff>
                    <xdr:row>14</xdr:row>
                    <xdr:rowOff>104775</xdr:rowOff>
                  </from>
                  <to>
                    <xdr:col>2</xdr:col>
                    <xdr:colOff>1733550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8" name="Check Box 50">
              <controlPr defaultSize="0" autoFill="0" autoLine="0" autoPict="0">
                <anchor moveWithCells="1">
                  <from>
                    <xdr:col>2</xdr:col>
                    <xdr:colOff>47625</xdr:colOff>
                    <xdr:row>13</xdr:row>
                    <xdr:rowOff>19050</xdr:rowOff>
                  </from>
                  <to>
                    <xdr:col>2</xdr:col>
                    <xdr:colOff>1733550</xdr:colOff>
                    <xdr:row>14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9" name="Check Box 51">
              <controlPr defaultSize="0" autoFill="0" autoLine="0" autoPict="0">
                <anchor moveWithCells="1">
                  <from>
                    <xdr:col>2</xdr:col>
                    <xdr:colOff>47625</xdr:colOff>
                    <xdr:row>16</xdr:row>
                    <xdr:rowOff>0</xdr:rowOff>
                  </from>
                  <to>
                    <xdr:col>2</xdr:col>
                    <xdr:colOff>1733550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0" name="Check Box 52">
              <controlPr defaultSize="0" autoFill="0" autoLine="0" autoPict="0">
                <anchor moveWithCells="1">
                  <from>
                    <xdr:col>2</xdr:col>
                    <xdr:colOff>47625</xdr:colOff>
                    <xdr:row>17</xdr:row>
                    <xdr:rowOff>85725</xdr:rowOff>
                  </from>
                  <to>
                    <xdr:col>2</xdr:col>
                    <xdr:colOff>1733550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1" name="Check Box 53">
              <controlPr defaultSize="0" autoFill="0" autoLine="0" autoPict="0">
                <anchor moveWithCells="1">
                  <from>
                    <xdr:col>2</xdr:col>
                    <xdr:colOff>47625</xdr:colOff>
                    <xdr:row>18</xdr:row>
                    <xdr:rowOff>171450</xdr:rowOff>
                  </from>
                  <to>
                    <xdr:col>2</xdr:col>
                    <xdr:colOff>1733550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2" name="Check Box 54">
              <controlPr defaultSize="0" autoFill="0" autoLine="0" autoPict="0">
                <anchor moveWithCells="1">
                  <from>
                    <xdr:col>2</xdr:col>
                    <xdr:colOff>47625</xdr:colOff>
                    <xdr:row>20</xdr:row>
                    <xdr:rowOff>66675</xdr:rowOff>
                  </from>
                  <to>
                    <xdr:col>2</xdr:col>
                    <xdr:colOff>1809750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  <tableParts count="1">
    <tablePart r:id="rId5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305791A-C03E-4636-BF57-3A4378014676}">
            <xm:f>(Data!A25=TRUE)</xm:f>
            <x14:dxf>
              <fill>
                <patternFill>
                  <bgColor rgb="FF92D050"/>
                </patternFill>
              </fill>
            </x14:dxf>
          </x14:cfRule>
          <xm:sqref>B8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U28"/>
  <sheetViews>
    <sheetView workbookViewId="0">
      <selection activeCell="H20" sqref="H20"/>
    </sheetView>
  </sheetViews>
  <sheetFormatPr defaultRowHeight="15" x14ac:dyDescent="0.25"/>
  <cols>
    <col min="1" max="1" width="14.28515625" customWidth="1"/>
    <col min="2" max="2" width="13.140625" bestFit="1" customWidth="1"/>
    <col min="3" max="3" width="13.28515625" bestFit="1" customWidth="1"/>
    <col min="5" max="21" width="6.42578125" customWidth="1"/>
    <col min="22" max="22" width="7.140625" customWidth="1"/>
  </cols>
  <sheetData>
    <row r="1" spans="1:21" x14ac:dyDescent="0.25">
      <c r="A1" t="b">
        <v>0</v>
      </c>
      <c r="B1" t="b">
        <v>0</v>
      </c>
      <c r="C1" t="b">
        <v>0</v>
      </c>
      <c r="D1" s="6" t="s">
        <v>24</v>
      </c>
      <c r="E1">
        <f>IF(A1=TRUE,1,0)</f>
        <v>0</v>
      </c>
      <c r="F1">
        <f>IF(B1=TRUE,1,0)</f>
        <v>0</v>
      </c>
      <c r="H1">
        <f>IF(B3=TRUE,1,0)</f>
        <v>0</v>
      </c>
      <c r="I1">
        <f>IF(B4=TRUE,1,0)</f>
        <v>0</v>
      </c>
      <c r="J1">
        <f>IF(B5=TRUE,1,0)</f>
        <v>0</v>
      </c>
      <c r="L1">
        <f>IF(B7=TRUE,1,0)</f>
        <v>0</v>
      </c>
      <c r="Q1">
        <f>IF(B12=TRUE,1,0)</f>
        <v>0</v>
      </c>
    </row>
    <row r="2" spans="1:21" x14ac:dyDescent="0.25">
      <c r="B2" t="b">
        <v>0</v>
      </c>
      <c r="C2" t="b">
        <v>0</v>
      </c>
      <c r="D2" s="7" t="s">
        <v>25</v>
      </c>
      <c r="E2" s="1"/>
    </row>
    <row r="3" spans="1:21" x14ac:dyDescent="0.25">
      <c r="A3" t="b">
        <v>0</v>
      </c>
      <c r="B3" t="b">
        <v>0</v>
      </c>
      <c r="C3" t="b">
        <v>0</v>
      </c>
      <c r="D3" s="6" t="s">
        <v>14</v>
      </c>
      <c r="E3" s="1">
        <f>IF(A3=TRUE,1,0)</f>
        <v>0</v>
      </c>
      <c r="F3">
        <f>IF(C1=TRUE,1,0)</f>
        <v>0</v>
      </c>
      <c r="G3">
        <f>IF(B2=TRUE,1,0)</f>
        <v>0</v>
      </c>
      <c r="H3">
        <f>IF(B3=TRUE,1,0)</f>
        <v>0</v>
      </c>
      <c r="I3">
        <f>IF(OR(B4,C4)=TRUE,1,0)</f>
        <v>0</v>
      </c>
      <c r="J3">
        <f>IF(OR(B5,C5)=TRUE,1,0)</f>
        <v>0</v>
      </c>
      <c r="K3">
        <f>IF(C6=TRUE,1,0)</f>
        <v>0</v>
      </c>
      <c r="L3">
        <f>IF(B7=TRUE,1,0)</f>
        <v>0</v>
      </c>
      <c r="M3">
        <f>IF(B8=TRUE,1,0)</f>
        <v>0</v>
      </c>
      <c r="N3">
        <f>IF(B9=TRUE,1,0)</f>
        <v>0</v>
      </c>
      <c r="P3">
        <f>IF(B11=TRUE,1,0)</f>
        <v>0</v>
      </c>
      <c r="Q3">
        <f>IF(OR(B12,C12)=TRUE,1,0)</f>
        <v>0</v>
      </c>
      <c r="R3">
        <f>IF(OR(B13,C13)=TRUE,1,0)</f>
        <v>0</v>
      </c>
      <c r="S3">
        <f>IF(C14=TRUE,1,0)</f>
        <v>0</v>
      </c>
      <c r="U3">
        <f>IF(B16=TRUE,1,0)</f>
        <v>0</v>
      </c>
    </row>
    <row r="4" spans="1:21" x14ac:dyDescent="0.25">
      <c r="A4" t="b">
        <v>0</v>
      </c>
      <c r="B4" t="b">
        <v>0</v>
      </c>
      <c r="C4" t="b">
        <v>0</v>
      </c>
      <c r="D4" s="7" t="s">
        <v>15</v>
      </c>
      <c r="E4" s="1">
        <f>IF(A4=TRUE,1,0)</f>
        <v>0</v>
      </c>
      <c r="G4">
        <f>IF(B2=TRUE,1,0)</f>
        <v>0</v>
      </c>
      <c r="M4">
        <f>IF(B8=TRUE,1,0)</f>
        <v>0</v>
      </c>
      <c r="N4">
        <f>IF(B9=TRUE,1,0)</f>
        <v>0</v>
      </c>
      <c r="O4">
        <f>IF(B10=TRUE,1,0)</f>
        <v>0</v>
      </c>
      <c r="S4">
        <f>IF(B14=TRUE,1,0)</f>
        <v>0</v>
      </c>
    </row>
    <row r="5" spans="1:21" x14ac:dyDescent="0.25">
      <c r="A5" t="b">
        <v>0</v>
      </c>
      <c r="B5" t="b">
        <v>0</v>
      </c>
      <c r="C5" t="b">
        <v>0</v>
      </c>
      <c r="D5" s="6" t="s">
        <v>16</v>
      </c>
      <c r="E5" s="1">
        <f>IF(A5=TRUE,1,0)</f>
        <v>0</v>
      </c>
      <c r="F5">
        <f>IF(B1=TRUE,1,0)</f>
        <v>0</v>
      </c>
      <c r="H5">
        <f>IF(B3=TRUE,1,0)</f>
        <v>0</v>
      </c>
      <c r="I5">
        <f>IF(B4=TRUE,1,0)</f>
        <v>0</v>
      </c>
      <c r="L5">
        <f>IF(B7=TRUE,1,0)</f>
        <v>0</v>
      </c>
      <c r="M5">
        <f>IF(OR(B8,C8)=TRUE,1,0)</f>
        <v>0</v>
      </c>
      <c r="P5">
        <f>IF(B11=TRUE,1,0)</f>
        <v>0</v>
      </c>
      <c r="R5">
        <f>IF(OR(B13,C13)=TRUE,1,0)</f>
        <v>0</v>
      </c>
      <c r="U5">
        <f>IF(B16=TRUE,1,0)</f>
        <v>0</v>
      </c>
    </row>
    <row r="6" spans="1:21" x14ac:dyDescent="0.25">
      <c r="A6" t="b">
        <v>0</v>
      </c>
      <c r="B6" t="b">
        <v>0</v>
      </c>
      <c r="C6" t="b">
        <v>0</v>
      </c>
      <c r="D6" s="7" t="s">
        <v>17</v>
      </c>
      <c r="E6" s="1">
        <f>IF(A6=TRUE,1,0)</f>
        <v>0</v>
      </c>
    </row>
    <row r="7" spans="1:21" x14ac:dyDescent="0.25">
      <c r="B7" t="b">
        <v>0</v>
      </c>
      <c r="C7" t="b">
        <v>0</v>
      </c>
      <c r="D7" s="6" t="s">
        <v>18</v>
      </c>
      <c r="E7" s="1"/>
    </row>
    <row r="8" spans="1:21" x14ac:dyDescent="0.25">
      <c r="A8" t="b">
        <v>0</v>
      </c>
      <c r="B8" t="b">
        <v>0</v>
      </c>
      <c r="C8" t="b">
        <v>0</v>
      </c>
      <c r="D8" s="7" t="s">
        <v>19</v>
      </c>
      <c r="E8" s="1">
        <f t="shared" ref="E8:E14" si="0">IF(A8=TRUE,1,0)</f>
        <v>0</v>
      </c>
      <c r="F8">
        <f>IF(OR(B1,C1)=TRUE,1,0)</f>
        <v>0</v>
      </c>
      <c r="H8">
        <f>IF(B3=TRUE,1,0)</f>
        <v>0</v>
      </c>
      <c r="I8">
        <f>IF(B4=TRUE,1,0)</f>
        <v>0</v>
      </c>
      <c r="K8">
        <f>IF(B6=TRUE,1,0)</f>
        <v>0</v>
      </c>
      <c r="L8">
        <f>IF(C7=TRUE,1,0)</f>
        <v>0</v>
      </c>
      <c r="N8">
        <f>IF(OR(B9,C9)=TRUE,1,0)</f>
        <v>0</v>
      </c>
      <c r="Q8">
        <f>IF(B12=TRUE,1,0)</f>
        <v>0</v>
      </c>
      <c r="R8">
        <f>IF(B13=TRUE,1,0)</f>
        <v>0</v>
      </c>
    </row>
    <row r="9" spans="1:21" x14ac:dyDescent="0.25">
      <c r="A9" t="b">
        <v>0</v>
      </c>
      <c r="B9" t="b">
        <v>0</v>
      </c>
      <c r="C9" t="b">
        <v>0</v>
      </c>
      <c r="D9" s="6" t="s">
        <v>20</v>
      </c>
      <c r="E9" s="1">
        <f t="shared" si="0"/>
        <v>0</v>
      </c>
      <c r="F9">
        <f>IF(OR(B1,C1)=TRUE,1,0)</f>
        <v>0</v>
      </c>
      <c r="L9">
        <f>IF(B7=TRUE,1,0)</f>
        <v>0</v>
      </c>
      <c r="N9">
        <f>IF(B9=TRUE,1,0)</f>
        <v>0</v>
      </c>
    </row>
    <row r="10" spans="1:21" x14ac:dyDescent="0.25">
      <c r="A10" t="b">
        <v>0</v>
      </c>
      <c r="B10" t="b">
        <v>0</v>
      </c>
      <c r="C10" t="b">
        <v>0</v>
      </c>
      <c r="D10" s="7" t="s">
        <v>21</v>
      </c>
      <c r="E10" s="1">
        <f t="shared" si="0"/>
        <v>0</v>
      </c>
      <c r="F10">
        <f>IF(C1=TRUE,1,0)</f>
        <v>0</v>
      </c>
      <c r="G10">
        <f>IF(C2=TRUE,1,0)</f>
        <v>0</v>
      </c>
      <c r="I10">
        <f>IF(C4=TRUE,1,0)</f>
        <v>0</v>
      </c>
      <c r="J10">
        <f>IF(C5=TRUE,1,0)</f>
        <v>0</v>
      </c>
      <c r="K10">
        <f>IF(C6=TRUE,1,0)</f>
        <v>0</v>
      </c>
      <c r="M10">
        <f>IF(C8=TRUE,1,0)</f>
        <v>0</v>
      </c>
      <c r="N10">
        <f>IF(C9=TRUE,1,0)</f>
        <v>0</v>
      </c>
      <c r="P10">
        <f>IF(C11=TRUE,1,0)</f>
        <v>0</v>
      </c>
      <c r="R10">
        <f>IF(C13=TRUE,1,0)</f>
        <v>0</v>
      </c>
      <c r="S10">
        <f>IF(C14=TRUE,1,0)</f>
        <v>0</v>
      </c>
      <c r="T10">
        <f>IF(B15=TRUE,1,0)</f>
        <v>0</v>
      </c>
    </row>
    <row r="11" spans="1:21" x14ac:dyDescent="0.25">
      <c r="A11" t="b">
        <v>0</v>
      </c>
      <c r="B11" t="b">
        <v>0</v>
      </c>
      <c r="C11" t="b">
        <v>0</v>
      </c>
      <c r="D11" s="6" t="s">
        <v>22</v>
      </c>
      <c r="E11" s="1">
        <f t="shared" si="0"/>
        <v>0</v>
      </c>
      <c r="O11">
        <f>IF(B10=TRUE,1,0)</f>
        <v>0</v>
      </c>
    </row>
    <row r="12" spans="1:21" x14ac:dyDescent="0.25">
      <c r="A12" t="b">
        <v>0</v>
      </c>
      <c r="B12" t="b">
        <v>0</v>
      </c>
      <c r="C12" t="b">
        <v>0</v>
      </c>
      <c r="D12" s="7" t="s">
        <v>23</v>
      </c>
      <c r="E12" s="1">
        <f t="shared" si="0"/>
        <v>0</v>
      </c>
      <c r="N12">
        <f>IF(OR(B9,C9)=TRUE,1,0)</f>
        <v>0</v>
      </c>
      <c r="T12">
        <f>IF(B15=TRUE,1,0)</f>
        <v>0</v>
      </c>
    </row>
    <row r="13" spans="1:21" x14ac:dyDescent="0.25">
      <c r="A13" t="b">
        <v>0</v>
      </c>
      <c r="B13" t="b">
        <v>0</v>
      </c>
      <c r="C13" t="b">
        <v>0</v>
      </c>
      <c r="D13" s="8" t="s">
        <v>1</v>
      </c>
      <c r="E13" s="1">
        <f t="shared" si="0"/>
        <v>0</v>
      </c>
    </row>
    <row r="14" spans="1:21" x14ac:dyDescent="0.25">
      <c r="A14" t="b">
        <v>0</v>
      </c>
      <c r="B14" t="b">
        <v>0</v>
      </c>
      <c r="C14" t="b">
        <v>0</v>
      </c>
      <c r="D14" s="9" t="s">
        <v>2</v>
      </c>
      <c r="E14" s="1">
        <f t="shared" si="0"/>
        <v>0</v>
      </c>
      <c r="F14">
        <f>IF(OR(B1,C1)=TRUE,1,0)</f>
        <v>0</v>
      </c>
      <c r="G14">
        <f>IF(OR(B2,C2)=TRUE,1,0)</f>
        <v>0</v>
      </c>
      <c r="H14">
        <f>IF(OR(B3,C3)=TRUE,1,0)</f>
        <v>0</v>
      </c>
      <c r="I14">
        <f>IF(OR(B4,C4)=TRUE,1,0)</f>
        <v>0</v>
      </c>
      <c r="J14">
        <f>IF(OR(B5,C5)=TRUE,1,0)</f>
        <v>0</v>
      </c>
      <c r="K14">
        <f>IF(OR(B6,C6)=TRUE,1,0)</f>
        <v>0</v>
      </c>
      <c r="L14">
        <f>IF(OR(B7,C7)=TRUE,1,0)</f>
        <v>0</v>
      </c>
      <c r="M14">
        <f>IF(B8=TRUE,1,0)</f>
        <v>0</v>
      </c>
      <c r="N14">
        <f>IF(OR(B9,C9)=TRUE,1,0)</f>
        <v>0</v>
      </c>
      <c r="O14">
        <f>IF(OR(B10,C10)=TRUE,1,0)</f>
        <v>0</v>
      </c>
      <c r="P14">
        <f>IF(OR(B11,C11)=TRUE,1,0)</f>
        <v>0</v>
      </c>
      <c r="Q14">
        <f>IF(OR(B12,C12)=TRUE,1,0)</f>
        <v>0</v>
      </c>
      <c r="R14">
        <f>IF(OR(B13,C13)=TRUE,1,0)</f>
        <v>0</v>
      </c>
      <c r="S14">
        <f>IF(OR(B14,C14)=TRUE,1,0)</f>
        <v>0</v>
      </c>
      <c r="T14">
        <f>IF(B15=TRUE,1,0)</f>
        <v>0</v>
      </c>
      <c r="U14">
        <f>IF(B16=TRUE,1,0)</f>
        <v>0</v>
      </c>
    </row>
    <row r="15" spans="1:21" x14ac:dyDescent="0.25">
      <c r="B15" t="b">
        <v>0</v>
      </c>
      <c r="D15" s="8" t="s">
        <v>3</v>
      </c>
    </row>
    <row r="16" spans="1:21" x14ac:dyDescent="0.25">
      <c r="B16" t="b">
        <v>0</v>
      </c>
      <c r="D16" s="9" t="s">
        <v>4</v>
      </c>
    </row>
    <row r="17" spans="1:21" x14ac:dyDescent="0.25">
      <c r="A17" t="b">
        <v>0</v>
      </c>
      <c r="D17" s="8" t="s">
        <v>5</v>
      </c>
      <c r="E17" s="1">
        <f t="shared" ref="E17:E23" si="1">IF(A17=TRUE,1,0)</f>
        <v>0</v>
      </c>
      <c r="H17">
        <f>IF(C3=TRUE,1,0)</f>
        <v>0</v>
      </c>
    </row>
    <row r="18" spans="1:21" x14ac:dyDescent="0.25">
      <c r="A18" t="b">
        <v>0</v>
      </c>
      <c r="D18" s="9" t="s">
        <v>6</v>
      </c>
      <c r="E18" s="1">
        <f t="shared" si="1"/>
        <v>0</v>
      </c>
      <c r="F18">
        <f>IF(B1=TRUE,1,0)</f>
        <v>0</v>
      </c>
      <c r="H18">
        <f>IF(B3=TRUE,1,0)</f>
        <v>0</v>
      </c>
      <c r="I18">
        <f>IF(B4=TRUE,1,0)</f>
        <v>0</v>
      </c>
      <c r="K18">
        <f>IF(B6=TRUE,1,0)</f>
        <v>0</v>
      </c>
      <c r="L18">
        <f>IF(C7=TRUE,1,0)</f>
        <v>0</v>
      </c>
      <c r="N18">
        <f>IF(OR(B9,C9)=TRUE,1,0)</f>
        <v>0</v>
      </c>
      <c r="Q18">
        <f>IF(B12=TRUE,1,0)</f>
        <v>0</v>
      </c>
      <c r="R18">
        <f>IF(C13=TRUE,1,0)</f>
        <v>0</v>
      </c>
    </row>
    <row r="19" spans="1:21" x14ac:dyDescent="0.25">
      <c r="A19" t="b">
        <v>0</v>
      </c>
      <c r="D19" s="8" t="s">
        <v>7</v>
      </c>
      <c r="E19" s="1">
        <f t="shared" si="1"/>
        <v>0</v>
      </c>
      <c r="F19">
        <f>IF(OR(B1,C1)=TRUE,1,0)</f>
        <v>0</v>
      </c>
      <c r="G19">
        <f>IF(OR(B2,C2)=TRUE,1,0)</f>
        <v>0</v>
      </c>
      <c r="H19">
        <f>IF(OR(B3,C3)=TRUE,1,0)</f>
        <v>0</v>
      </c>
      <c r="I19">
        <f>IF(OR(B4,C4)=TRUE,1,0)</f>
        <v>0</v>
      </c>
      <c r="J19">
        <f>IF(OR(B5,C5)=TRUE,1,0)</f>
        <v>0</v>
      </c>
      <c r="K19">
        <f>IF(C6=TRUE,1,0)</f>
        <v>0</v>
      </c>
      <c r="L19">
        <f>IF(OR(B7,C7)=TRUE,1,0)</f>
        <v>0</v>
      </c>
      <c r="M19">
        <f>IF(B8=TRUE,1,0)</f>
        <v>0</v>
      </c>
      <c r="N19" s="1">
        <f>IF(C9=TRUE,1,0)</f>
        <v>0</v>
      </c>
      <c r="O19">
        <f>IF(OR(B10,C10)=TRUE,1,0)</f>
        <v>0</v>
      </c>
      <c r="P19">
        <f>IF(C11=TRUE,1,0)</f>
        <v>0</v>
      </c>
      <c r="Q19">
        <f>IF(OR(B12,C12)=TRUE,1,0)</f>
        <v>0</v>
      </c>
      <c r="R19">
        <f>IF(OR(B13,C13)=TRUE,1,0)</f>
        <v>0</v>
      </c>
      <c r="S19">
        <f>IF(OR(B14,C14)=TRUE,1,0)</f>
        <v>0</v>
      </c>
    </row>
    <row r="20" spans="1:21" x14ac:dyDescent="0.25">
      <c r="A20" t="b">
        <v>0</v>
      </c>
      <c r="D20" s="9" t="s">
        <v>8</v>
      </c>
      <c r="E20" s="1">
        <f t="shared" si="1"/>
        <v>0</v>
      </c>
      <c r="F20">
        <f>IF(OR(B1,C1)=TRUE,1,0)</f>
        <v>0</v>
      </c>
      <c r="H20">
        <f>IF(B3=TRUE,1,0)</f>
        <v>0</v>
      </c>
      <c r="I20">
        <f>IF(B4=TRUE,1,0)</f>
        <v>0</v>
      </c>
      <c r="L20">
        <f>IF(B7=TRUE,1,0)</f>
        <v>0</v>
      </c>
      <c r="M20">
        <f>IF(B8=TRUE,1,0)</f>
        <v>0</v>
      </c>
      <c r="N20">
        <f>IF(B9=TRUE,1,0)</f>
        <v>0</v>
      </c>
      <c r="O20">
        <f>IF(B10=TRUE,1,0)</f>
        <v>0</v>
      </c>
      <c r="Q20">
        <f>IF(B12=TRUE,1,0)</f>
        <v>0</v>
      </c>
      <c r="R20">
        <f>IF(B13=TRUE,1,0)</f>
        <v>0</v>
      </c>
      <c r="U20">
        <f>IF(B16=TRUE,1,0)</f>
        <v>0</v>
      </c>
    </row>
    <row r="21" spans="1:21" x14ac:dyDescent="0.25">
      <c r="A21" t="b">
        <v>0</v>
      </c>
      <c r="D21" s="8" t="s">
        <v>9</v>
      </c>
      <c r="E21" s="1">
        <f t="shared" si="1"/>
        <v>0</v>
      </c>
      <c r="F21">
        <f>IF(OR(B1,C1)=TRUE,1,0)</f>
        <v>0</v>
      </c>
      <c r="H21">
        <f>IF(B3=TRUE,1,0)</f>
        <v>0</v>
      </c>
      <c r="I21">
        <f>IF(B4=TRUE,1,0)</f>
        <v>0</v>
      </c>
      <c r="M21">
        <f>IF(B8=TRUE,1,0)</f>
        <v>0</v>
      </c>
      <c r="P21">
        <f>IF(B11=TRUE,1,0)</f>
        <v>0</v>
      </c>
      <c r="S21">
        <f>IF(C14=TRUE,1,0)</f>
        <v>0</v>
      </c>
      <c r="U21">
        <f>IF(B16=TRUE,1,0)</f>
        <v>0</v>
      </c>
    </row>
    <row r="22" spans="1:21" x14ac:dyDescent="0.25">
      <c r="A22" t="b">
        <v>0</v>
      </c>
      <c r="D22" s="9" t="s">
        <v>10</v>
      </c>
      <c r="E22" s="1">
        <f t="shared" si="1"/>
        <v>0</v>
      </c>
    </row>
    <row r="23" spans="1:21" ht="15.75" thickBot="1" x14ac:dyDescent="0.3">
      <c r="A23" t="b">
        <v>0</v>
      </c>
      <c r="D23" s="10" t="s">
        <v>11</v>
      </c>
      <c r="E23" s="1">
        <f t="shared" si="1"/>
        <v>0</v>
      </c>
    </row>
    <row r="24" spans="1:21" s="11" customFormat="1" x14ac:dyDescent="0.25">
      <c r="A24" s="17" t="s">
        <v>61</v>
      </c>
      <c r="B24" s="17" t="s">
        <v>62</v>
      </c>
      <c r="C24" s="17" t="s">
        <v>63</v>
      </c>
      <c r="E24" s="11" t="s">
        <v>26</v>
      </c>
      <c r="F24" s="11" t="s">
        <v>27</v>
      </c>
      <c r="G24" s="11" t="s">
        <v>31</v>
      </c>
      <c r="H24" s="11" t="s">
        <v>38</v>
      </c>
      <c r="I24" s="11" t="s">
        <v>39</v>
      </c>
      <c r="J24" s="11" t="s">
        <v>40</v>
      </c>
      <c r="K24" s="11" t="s">
        <v>41</v>
      </c>
      <c r="L24" s="11" t="s">
        <v>42</v>
      </c>
      <c r="M24" s="11" t="s">
        <v>43</v>
      </c>
      <c r="N24" s="11" t="s">
        <v>44</v>
      </c>
      <c r="O24" s="11" t="s">
        <v>45</v>
      </c>
      <c r="P24" s="11" t="s">
        <v>46</v>
      </c>
      <c r="Q24" s="11" t="s">
        <v>47</v>
      </c>
      <c r="R24" s="11" t="s">
        <v>48</v>
      </c>
      <c r="S24" s="11" t="s">
        <v>49</v>
      </c>
      <c r="T24" s="11" t="s">
        <v>50</v>
      </c>
      <c r="U24" s="11" t="s">
        <v>51</v>
      </c>
    </row>
    <row r="25" spans="1:21" s="18" customFormat="1" ht="30" x14ac:dyDescent="0.25">
      <c r="A25" s="18" t="b">
        <v>0</v>
      </c>
      <c r="D25" s="19" t="s">
        <v>65</v>
      </c>
      <c r="F25" s="18" t="s">
        <v>67</v>
      </c>
      <c r="G25" s="18" t="s">
        <v>82</v>
      </c>
      <c r="H25" s="18" t="s">
        <v>68</v>
      </c>
      <c r="I25" s="18" t="s">
        <v>69</v>
      </c>
      <c r="J25" s="18" t="s">
        <v>70</v>
      </c>
      <c r="K25" s="18" t="s">
        <v>32</v>
      </c>
      <c r="L25" s="18" t="s">
        <v>71</v>
      </c>
      <c r="M25" s="18" t="s">
        <v>72</v>
      </c>
      <c r="N25" s="18" t="s">
        <v>73</v>
      </c>
      <c r="O25" s="18" t="s">
        <v>33</v>
      </c>
      <c r="P25" s="18" t="s">
        <v>74</v>
      </c>
      <c r="Q25" s="18" t="s">
        <v>75</v>
      </c>
      <c r="R25" s="18" t="s">
        <v>35</v>
      </c>
      <c r="S25" s="18" t="s">
        <v>76</v>
      </c>
      <c r="T25" s="18" t="s">
        <v>77</v>
      </c>
      <c r="U25" s="18" t="s">
        <v>78</v>
      </c>
    </row>
    <row r="26" spans="1:21" s="18" customFormat="1" ht="45" x14ac:dyDescent="0.25">
      <c r="D26" s="19" t="s">
        <v>66</v>
      </c>
      <c r="F26" s="18" t="s">
        <v>30</v>
      </c>
      <c r="G26" s="18" t="s">
        <v>85</v>
      </c>
      <c r="H26" s="18" t="s">
        <v>84</v>
      </c>
      <c r="I26" s="18" t="s">
        <v>72</v>
      </c>
      <c r="J26" s="18" t="s">
        <v>83</v>
      </c>
      <c r="K26" s="18" t="s">
        <v>82</v>
      </c>
      <c r="L26" s="18" t="s">
        <v>81</v>
      </c>
      <c r="M26" s="18" t="s">
        <v>74</v>
      </c>
      <c r="N26" s="18" t="s">
        <v>80</v>
      </c>
      <c r="O26" s="18" t="s">
        <v>34</v>
      </c>
      <c r="P26" s="18" t="s">
        <v>60</v>
      </c>
      <c r="Q26" s="18" t="s">
        <v>79</v>
      </c>
      <c r="R26" s="18" t="s">
        <v>36</v>
      </c>
      <c r="S26" s="18" t="s">
        <v>37</v>
      </c>
    </row>
    <row r="28" spans="1:21" x14ac:dyDescent="0.25">
      <c r="A28" t="str">
        <f>IF(SUM(Data!F1:U1)&gt;=2,"hela delmålet gällande kurs",IF(SUM(Data!F1:U1)=1,"en del av delmål gällande kurs",IF(SUM(Data!F1:U1)=0,"inga delar av delmål gällande kurs")))</f>
        <v>inga delar av delmål gällande kurs</v>
      </c>
    </row>
  </sheetData>
  <dataValidations count="23">
    <dataValidation allowBlank="1" showInputMessage="1" showErrorMessage="1" promptTitle="Delmål: " prompt="Palliativ vård i livets slutskede" sqref="D23"/>
    <dataValidation allowBlank="1" showInputMessage="1" showErrorMessage="1" promptTitle="Delmål: " prompt="Försäkringsmedicin" sqref="D22"/>
    <dataValidation allowBlank="1" showInputMessage="1" showErrorMessage="1" promptTitle="Delmål: " prompt="Läkemedel" sqref="D21"/>
    <dataValidation allowBlank="1" showInputMessage="1" showErrorMessage="1" promptTitle="Delmål: " prompt="Sjukdomsförebyggande arbete" sqref="D20"/>
    <dataValidation allowBlank="1" showInputMessage="1" showErrorMessage="1" promptTitle="Delmål:" prompt="Kommunikation med patienter och närstående" sqref="D19"/>
    <dataValidation allowBlank="1" showInputMessage="1" showErrorMessage="1" promptTitle="Delmål:" prompt="Lagar och andra föreskrifter samt hälso- och sjukvårdens _x000a_organisation_x000a_" sqref="D18"/>
    <dataValidation allowBlank="1" showInputMessage="1" showErrorMessage="1" promptTitle="Delmål:" prompt="Medicinsk vetenskap" sqref="D17"/>
    <dataValidation allowBlank="1" showInputMessage="1" showErrorMessage="1" promptTitle="Delmål: " prompt="Systematiskt kvalitets- och patientsäkerhetsarbete_x000a_" sqref="D16"/>
    <dataValidation allowBlank="1" showInputMessage="1" showErrorMessage="1" promptTitle="Delmål: " prompt="Vårdhygien och smittskydd" sqref="D15"/>
    <dataValidation allowBlank="1" showInputMessage="1" showErrorMessage="1" promptTitle="Delmål: " prompt="Etik, mångfald och jämlikhet" sqref="D14"/>
    <dataValidation allowBlank="1" showInputMessage="1" showErrorMessage="1" promptTitle="Delmål: " prompt="Medarbetarskap, ledarskap och pedagogik. " sqref="D13"/>
    <dataValidation allowBlank="1" showInputMessage="1" showErrorMessage="1" promptTitle="Delmål: " prompt="Att ha kännedom om rättspsykiatrins organisation och arbetsuppgifter" sqref="D12"/>
    <dataValidation allowBlank="1" showInputMessage="1" showErrorMessage="1" promptTitle="Delmål: " prompt="Att ha kunskap om pediatrik, särskilt barn och ungdomsneurologi och habilitering" sqref="D11"/>
    <dataValidation allowBlank="1" showInputMessage="1" showErrorMessage="1" promptTitle="Delmål: " prompt="Att ha kunskap om psykiatriska tillstånd i vuxen ålder, särskilt hos unga vuxna" sqref="D10"/>
    <dataValidation allowBlank="1" showInputMessage="1" showErrorMessage="1" prompt="Att ha kunskap om drogmissbruk samt om dess samsjuklighet med barn- och ungdomspsykiatriska tillstånd" sqref="D9"/>
    <dataValidation allowBlank="1" showInputMessage="1" showErrorMessage="1" promptTitle="Delmål:" prompt="Att ha kunskap om för specialiteten relevant lagstiftning inom hälso och sjukvård, socialtjänst och handikappomsorg samt om tillämpningen av denna lagstiftning Att behärska handläggning i enlighet med lagen om psykiatrisk tvångsvård" sqref="D8"/>
    <dataValidation allowBlank="1" showInputMessage="1" showErrorMessage="1" promptTitle="Delmål: " prompt="Att ha kunskap om barn- och ungdomspsykiatrins samarbete med andra samhällsinstanser" sqref="D7"/>
    <dataValidation allowBlank="1" showInputMessage="1" showErrorMessage="1" promptTitle="Delmål: " prompt="Att ha kunskap om psykologiska och psykoterapeutiska behandlingsmetoder vid barn- och ungdomspsykiatriska tillstånd" sqref="D6"/>
    <dataValidation allowBlank="1" showInputMessage="1" showErrorMessage="1" promptTitle="Delmål:" prompt="Att behärska farmakologisk behandling av barn- och ungdomspsykiatriska tillstånd" sqref="D5"/>
    <dataValidation allowBlank="1" showInputMessage="1" showErrorMessage="1" promptTitle="Delmål:" prompt="Att behärska bedömning av avvikande och normal utveckling i barn- och ungdomsåren. Att behärska förmågan att kunna samtala och kommunicera med barn och ungdom med hänsyn till deras behov och utvecklingsnivå" sqref="D4"/>
    <dataValidation allowBlank="1" showInputMessage="1" showErrorMessage="1" promptTitle="Delmål:" prompt="Att behärska utredning, diagnostik, behandling och uppföljning av_x000a_vanliga och viktiga barnoch ungdomspsykiatriska tillstånd" sqref="D3"/>
    <dataValidation allowBlank="1" showInputMessage="1" showErrorMessage="1" promptTitle="Delmål:" prompt="Att behärska bedömning och prioritering av barns och ungdomars psykiatriska vårdbehov mot bakgrund av biologiska, psykologiska och sociala faktorer som medför ökad risk för psykisk ohälsa" sqref="D2"/>
    <dataValidation allowBlank="1" showInputMessage="1" showErrorMessage="1" promptTitle="Delmål: " prompt="Att behärska bedömning och handläggning av akuta barn- och ungdomspsykiatriska tillstånd" sqref="D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Planerare</vt:lpstr>
      <vt:lpstr>Data</vt:lpstr>
      <vt:lpstr>Blad1</vt:lpstr>
    </vt:vector>
  </TitlesOfParts>
  <Company>SLL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Nanna Hübinette 9KH2</dc:creator>
  <cp:lastModifiedBy>Xiangwei Zhu BFQ7</cp:lastModifiedBy>
  <dcterms:created xsi:type="dcterms:W3CDTF">2015-11-05T11:32:55Z</dcterms:created>
  <dcterms:modified xsi:type="dcterms:W3CDTF">2021-03-24T11:31:09Z</dcterms:modified>
</cp:coreProperties>
</file>